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90" windowHeight="8265" firstSheet="3" activeTab="8"/>
  </bookViews>
  <sheets>
    <sheet name="规模以上工业增加值" sheetId="9" r:id="rId1"/>
    <sheet name="规模以上工业总产值" sheetId="20" r:id="rId2"/>
    <sheet name="主要工业产品产量" sheetId="19" r:id="rId3"/>
    <sheet name="固定资产投资" sheetId="21" r:id="rId4"/>
    <sheet name="批零业" sheetId="12" r:id="rId5"/>
    <sheet name="住餐业" sheetId="22" r:id="rId6"/>
    <sheet name="财政" sheetId="23" r:id="rId7"/>
    <sheet name="金融" sheetId="24" r:id="rId8"/>
    <sheet name="价格" sheetId="25" r:id="rId9"/>
  </sheets>
  <definedNames>
    <definedName name="_xlnm.Print_Area" localSheetId="4">批零业!$A$1:$D$25</definedName>
    <definedName name="_xlnm.Print_Area" localSheetId="5">住餐业!$A$1:$D$19</definedName>
  </definedNames>
  <calcPr calcId="144525"/>
</workbook>
</file>

<file path=xl/sharedStrings.xml><?xml version="1.0" encoding="utf-8"?>
<sst xmlns="http://schemas.openxmlformats.org/spreadsheetml/2006/main" count="275" uniqueCount="173">
  <si>
    <t>工业生产（一）</t>
  </si>
  <si>
    <t>单位：%</t>
  </si>
  <si>
    <t>指标名称</t>
  </si>
  <si>
    <t>2023年1-2月</t>
  </si>
  <si>
    <t>2022年1-2月</t>
  </si>
  <si>
    <t>同比提高、回落(+、-）百分点</t>
  </si>
  <si>
    <t>规模以上工业增加值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</si>
  <si>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</si>
  <si>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t xml:space="preserve">      共和县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</si>
  <si>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</si>
  <si>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</si>
  <si>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</si>
  <si>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</si>
  <si>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</si>
  <si>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</si>
  <si>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</si>
  <si>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</si>
  <si>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</si>
  <si>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</si>
  <si>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</si>
  <si>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</si>
  <si>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</si>
  <si>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</si>
  <si>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</si>
  <si>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</si>
  <si>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</si>
  <si>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</si>
  <si>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</si>
  <si>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</si>
  <si>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</si>
  <si>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</si>
  <si>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</si>
  <si>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</si>
  <si>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</si>
  <si>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</si>
  <si>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</si>
  <si>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</si>
  <si>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股份制企业</t>
  </si>
  <si>
    <t>主要工业产品产量</t>
  </si>
  <si>
    <t>单位</t>
  </si>
  <si>
    <t>1-2月</t>
  </si>
  <si>
    <t>同期</t>
  </si>
  <si>
    <t>同期增减%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</si>
  <si>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</si>
  <si>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</si>
  <si>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</si>
  <si>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</si>
  <si>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</si>
  <si>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</si>
  <si>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</si>
  <si>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</si>
  <si>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</si>
  <si>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</si>
  <si>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</si>
  <si>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</si>
  <si>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</si>
  <si>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</si>
  <si>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</si>
  <si>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</si>
  <si>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</si>
  <si>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</si>
  <si>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</si>
  <si>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-</t>
  </si>
  <si>
    <t>水泥熟料</t>
  </si>
  <si>
    <t>商品混凝土</t>
  </si>
  <si>
    <t>立方米</t>
  </si>
  <si>
    <t>塑料管制品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</si>
  <si>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</si>
  <si>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</si>
  <si>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</si>
  <si>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r>
      <rPr>
        <sz val="12"/>
        <color rgb="FF000000"/>
        <rFont val="Times New Roman"/>
        <charset val="0"/>
      </rPr>
      <t>2022</t>
    </r>
    <r>
      <rPr>
        <sz val="12"/>
        <color indexed="8"/>
        <rFont val="宋体"/>
        <charset val="134"/>
      </rPr>
      <t>发电量同口径</t>
    </r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</si>
  <si>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</si>
  <si>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</si>
  <si>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</si>
  <si>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</si>
  <si>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</si>
  <si>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</si>
  <si>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</si>
  <si>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</si>
  <si>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</si>
  <si>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</si>
  <si>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</si>
  <si>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</si>
  <si>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</si>
  <si>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</si>
  <si>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</si>
  <si>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</si>
  <si>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</si>
  <si>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</si>
  <si>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</si>
  <si>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</si>
  <si>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海南州限额以上批发和零售业商品销售情况</t>
  </si>
  <si>
    <t>单位：万元</t>
  </si>
  <si>
    <r>
      <rPr>
        <sz val="12"/>
        <rFont val="宋体"/>
        <charset val="134"/>
      </rPr>
      <t>1-</t>
    </r>
    <r>
      <rPr>
        <sz val="12"/>
        <rFont val="宋体"/>
        <charset val="134"/>
      </rPr>
      <t>2月</t>
    </r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</si>
  <si>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</si>
  <si>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</si>
  <si>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</si>
  <si>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</si>
  <si>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</si>
  <si>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</si>
  <si>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</si>
  <si>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</si>
  <si>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</si>
  <si>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</si>
  <si>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</si>
  <si>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</si>
  <si>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</si>
  <si>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</t>
  </si>
  <si>
    <r>
      <t>1-</t>
    </r>
    <r>
      <rPr>
        <sz val="12"/>
        <rFont val="宋体"/>
        <charset val="134"/>
      </rPr>
      <t>2</t>
    </r>
    <r>
      <rPr>
        <sz val="12"/>
        <rFont val="宋体"/>
        <charset val="134"/>
      </rPr>
      <t>月</t>
    </r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</si>
  <si>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</si>
  <si>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</si>
  <si>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</si>
  <si>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</si>
  <si>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</si>
  <si>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</si>
  <si>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</si>
  <si>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财政</t>
  </si>
  <si>
    <t>一、一般公共预算收入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</si>
  <si>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</si>
  <si>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</si>
  <si>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</si>
  <si>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</si>
  <si>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</si>
  <si>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</si>
  <si>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</si>
  <si>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</si>
  <si>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</si>
  <si>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增值税</t>
  </si>
  <si>
    <t xml:space="preserve">          #企业所得税</t>
  </si>
  <si>
    <t xml:space="preserve">           个人所得税</t>
  </si>
  <si>
    <t xml:space="preserve">           资源税</t>
  </si>
  <si>
    <t xml:space="preserve">           印花税</t>
  </si>
  <si>
    <t xml:space="preserve">           耕地占用税</t>
  </si>
  <si>
    <t xml:space="preserve">           车船税</t>
  </si>
  <si>
    <t xml:space="preserve">           城市维护建设税</t>
  </si>
  <si>
    <t xml:space="preserve">           房产税</t>
  </si>
  <si>
    <t xml:space="preserve">    2.非税收入</t>
  </si>
  <si>
    <t>二、一般公共预算支出</t>
  </si>
  <si>
    <t>金融</t>
  </si>
  <si>
    <t>2月末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</si>
  <si>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</si>
  <si>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</si>
  <si>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</si>
  <si>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</si>
  <si>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</si>
  <si>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</si>
  <si>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</si>
  <si>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</si>
  <si>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</si>
  <si>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</si>
  <si>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</si>
  <si>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</si>
  <si>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</si>
  <si>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</si>
  <si>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</si>
  <si>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</si>
  <si>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</si>
  <si>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</si>
  <si>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</si>
  <si>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</si>
  <si>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价格指数</t>
  </si>
  <si>
    <t>（2月）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</si>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</sst>
</file>

<file path=xl/styles.xml><?xml version="1.0" encoding="utf-8"?>
<styleSheet xmlns="http://schemas.openxmlformats.org/spreadsheetml/2006/main">
  <numFmts count="10">
    <numFmt numFmtId="176" formatCode="0_ "/>
    <numFmt numFmtId="43" formatCode="_ * #,##0.00_ ;_ * \-#,##0.00_ ;_ * &quot;-&quot;??_ ;_ @_ "/>
    <numFmt numFmtId="177" formatCode="#,##0_ "/>
    <numFmt numFmtId="42" formatCode="_ &quot;￥&quot;* #,##0_ ;_ &quot;￥&quot;* \-#,##0_ ;_ &quot;￥&quot;* &quot;-&quot;_ ;_ @_ "/>
    <numFmt numFmtId="41" formatCode="_ * #,##0_ ;_ * \-#,##0_ ;_ * &quot;-&quot;_ ;_ @_ "/>
    <numFmt numFmtId="178" formatCode="0.00_);[Red]\(0.00\)"/>
    <numFmt numFmtId="179" formatCode="0.0_ "/>
    <numFmt numFmtId="180" formatCode="0.00_ "/>
    <numFmt numFmtId="44" formatCode="_ &quot;￥&quot;* #,##0.00_ ;_ &quot;￥&quot;* \-#,##0.00_ ;_ &quot;￥&quot;* &quot;-&quot;??_ ;_ @_ "/>
    <numFmt numFmtId="181" formatCode="0.0_);[Red]\(0.0\)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Times New Roman"/>
      <charset val="0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/>
    <xf numFmtId="0" fontId="8" fillId="0" borderId="0"/>
    <xf numFmtId="0" fontId="0" fillId="0" borderId="0">
      <alignment vertical="center"/>
    </xf>
    <xf numFmtId="0" fontId="8" fillId="0" borderId="0">
      <alignment vertical="center"/>
    </xf>
    <xf numFmtId="0" fontId="25" fillId="12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9" fillId="8" borderId="28" applyNumberFormat="false" applyAlignment="false" applyProtection="false">
      <alignment vertical="center"/>
    </xf>
    <xf numFmtId="0" fontId="31" fillId="10" borderId="29" applyNumberFormat="false" applyAlignment="false" applyProtection="false">
      <alignment vertical="center"/>
    </xf>
    <xf numFmtId="0" fontId="41" fillId="27" borderId="0" applyNumberFormat="false" applyBorder="false" applyAlignment="false" applyProtection="false">
      <alignment vertical="center"/>
    </xf>
    <xf numFmtId="0" fontId="42" fillId="0" borderId="3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9" fillId="0" borderId="31" applyNumberFormat="false" applyFill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37" fillId="0" borderId="32" applyNumberFormat="false" applyFill="false" applyAlignment="false" applyProtection="false">
      <alignment vertical="center"/>
    </xf>
    <xf numFmtId="0" fontId="27" fillId="0" borderId="26" applyNumberFormat="false" applyFill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4" fillId="0" borderId="0">
      <alignment vertical="center"/>
    </xf>
    <xf numFmtId="0" fontId="34" fillId="0" borderId="3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0" fillId="6" borderId="27" applyNumberFormat="false" applyFont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33" fillId="11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40" fillId="24" borderId="0" applyNumberFormat="false" applyBorder="false" applyAlignment="false" applyProtection="false">
      <alignment vertical="center"/>
    </xf>
    <xf numFmtId="0" fontId="35" fillId="8" borderId="25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6" fillId="4" borderId="25" applyNumberFormat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5" fillId="3" borderId="0" applyNumberFormat="false" applyBorder="false" applyAlignment="false" applyProtection="false">
      <alignment vertical="center"/>
    </xf>
    <xf numFmtId="0" fontId="24" fillId="2" borderId="0" applyNumberFormat="false" applyBorder="false" applyAlignment="false" applyProtection="false">
      <alignment vertical="center"/>
    </xf>
  </cellStyleXfs>
  <cellXfs count="149">
    <xf numFmtId="0" fontId="0" fillId="0" borderId="0" xfId="0"/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vertical="center"/>
    </xf>
    <xf numFmtId="179" fontId="1" fillId="0" borderId="3" xfId="0" applyNumberFormat="true" applyFont="true" applyFill="true" applyBorder="true" applyAlignment="true">
      <alignment vertical="center"/>
    </xf>
    <xf numFmtId="0" fontId="1" fillId="0" borderId="4" xfId="0" applyFont="true" applyFill="true" applyBorder="true" applyAlignment="true">
      <alignment vertical="center"/>
    </xf>
    <xf numFmtId="179" fontId="1" fillId="0" borderId="4" xfId="0" applyNumberFormat="true" applyFont="true" applyFill="true" applyBorder="true" applyAlignment="true">
      <alignment vertical="center"/>
    </xf>
    <xf numFmtId="0" fontId="3" fillId="0" borderId="3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vertical="center"/>
    </xf>
    <xf numFmtId="0" fontId="1" fillId="0" borderId="4" xfId="0" applyFont="true" applyFill="true" applyBorder="true" applyAlignment="true">
      <alignment horizontal="right" vertical="center"/>
    </xf>
    <xf numFmtId="0" fontId="1" fillId="0" borderId="5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181" fontId="4" fillId="0" borderId="0" xfId="0" applyNumberFormat="true" applyFont="true" applyFill="true" applyBorder="true" applyAlignment="true">
      <alignment vertical="center"/>
    </xf>
    <xf numFmtId="179" fontId="4" fillId="0" borderId="0" xfId="0" applyNumberFormat="true" applyFont="true" applyFill="true" applyBorder="true" applyAlignment="true">
      <alignment vertical="center"/>
    </xf>
    <xf numFmtId="180" fontId="4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horizontal="center" vertical="center"/>
    </xf>
    <xf numFmtId="179" fontId="4" fillId="0" borderId="1" xfId="0" applyNumberFormat="true" applyFont="true" applyFill="true" applyBorder="true" applyAlignment="true">
      <alignment horizontal="right" vertical="center"/>
    </xf>
    <xf numFmtId="0" fontId="4" fillId="0" borderId="2" xfId="0" applyFont="true" applyFill="true" applyBorder="true" applyAlignment="true">
      <alignment vertical="center"/>
    </xf>
    <xf numFmtId="179" fontId="4" fillId="0" borderId="3" xfId="0" applyNumberFormat="true" applyFont="true" applyFill="true" applyBorder="true" applyAlignment="true">
      <alignment horizontal="center" vertical="center"/>
    </xf>
    <xf numFmtId="181" fontId="4" fillId="0" borderId="3" xfId="0" applyNumberFormat="true" applyFont="true" applyFill="true" applyBorder="true" applyAlignment="true">
      <alignment horizontal="center" vertical="center"/>
    </xf>
    <xf numFmtId="179" fontId="4" fillId="0" borderId="4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181" fontId="6" fillId="0" borderId="3" xfId="0" applyNumberFormat="true" applyFont="true" applyFill="true" applyBorder="true" applyAlignment="true">
      <alignment horizontal="right" vertical="center"/>
    </xf>
    <xf numFmtId="179" fontId="6" fillId="0" borderId="4" xfId="0" applyNumberFormat="true" applyFont="true" applyFill="true" applyBorder="true" applyAlignment="true">
      <alignment horizontal="right" vertical="center"/>
    </xf>
    <xf numFmtId="0" fontId="4" fillId="0" borderId="2" xfId="0" applyFont="true" applyFill="true" applyBorder="true" applyAlignment="true">
      <alignment vertical="center"/>
    </xf>
    <xf numFmtId="181" fontId="4" fillId="0" borderId="3" xfId="0" applyNumberFormat="true" applyFont="true" applyFill="true" applyBorder="true" applyAlignment="true">
      <alignment horizontal="right" vertical="center"/>
    </xf>
    <xf numFmtId="181" fontId="4" fillId="0" borderId="3" xfId="0" applyNumberFormat="true" applyFont="true" applyFill="true" applyBorder="true" applyAlignment="true">
      <alignment horizontal="right" vertical="center"/>
    </xf>
    <xf numFmtId="0" fontId="4" fillId="0" borderId="6" xfId="0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vertical="center"/>
    </xf>
    <xf numFmtId="180" fontId="7" fillId="0" borderId="0" xfId="0" applyNumberFormat="true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179" fontId="4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horizontal="center" vertical="center"/>
    </xf>
    <xf numFmtId="179" fontId="4" fillId="0" borderId="1" xfId="0" applyNumberFormat="true" applyFont="true" applyFill="true" applyBorder="true" applyAlignment="true">
      <alignment horizontal="right" vertical="center"/>
    </xf>
    <xf numFmtId="0" fontId="4" fillId="0" borderId="2" xfId="0" applyFont="true" applyFill="true" applyBorder="true" applyAlignment="true">
      <alignment vertical="center"/>
    </xf>
    <xf numFmtId="179" fontId="4" fillId="0" borderId="3" xfId="0" applyNumberFormat="true" applyFont="true" applyFill="true" applyBorder="true" applyAlignment="true">
      <alignment horizontal="center" vertical="center"/>
    </xf>
    <xf numFmtId="179" fontId="4" fillId="0" borderId="4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vertical="center"/>
    </xf>
    <xf numFmtId="179" fontId="6" fillId="0" borderId="3" xfId="0" applyNumberFormat="true" applyFont="true" applyFill="true" applyBorder="true" applyAlignment="true">
      <alignment horizontal="right" vertical="center"/>
    </xf>
    <xf numFmtId="179" fontId="6" fillId="0" borderId="4" xfId="0" applyNumberFormat="true" applyFont="true" applyFill="true" applyBorder="true" applyAlignment="true">
      <alignment vertical="center"/>
    </xf>
    <xf numFmtId="179" fontId="4" fillId="0" borderId="3" xfId="0" applyNumberFormat="true" applyFont="true" applyFill="true" applyBorder="true" applyAlignment="true">
      <alignment vertical="center"/>
    </xf>
    <xf numFmtId="179" fontId="4" fillId="0" borderId="3" xfId="0" applyNumberFormat="true" applyFont="true" applyFill="true" applyBorder="true" applyAlignment="true">
      <alignment horizontal="right" vertical="center"/>
    </xf>
    <xf numFmtId="179" fontId="4" fillId="0" borderId="4" xfId="0" applyNumberFormat="true" applyFont="true" applyFill="true" applyBorder="true" applyAlignment="true">
      <alignment horizontal="right" vertical="center"/>
    </xf>
    <xf numFmtId="179" fontId="6" fillId="0" borderId="3" xfId="0" applyNumberFormat="true" applyFont="true" applyFill="true" applyBorder="true" applyAlignment="true">
      <alignment vertical="center"/>
    </xf>
    <xf numFmtId="0" fontId="4" fillId="0" borderId="6" xfId="0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79" fontId="8" fillId="0" borderId="0" xfId="0" applyNumberFormat="true" applyFont="true" applyFill="true" applyBorder="true" applyAlignment="true">
      <alignment vertical="center"/>
    </xf>
    <xf numFmtId="0" fontId="9" fillId="0" borderId="0" xfId="0" applyFont="true" applyFill="true" applyBorder="true" applyAlignment="true">
      <alignment horizontal="center"/>
    </xf>
    <xf numFmtId="179" fontId="9" fillId="0" borderId="0" xfId="0" applyNumberFormat="true" applyFont="true" applyFill="true" applyBorder="true" applyAlignment="true">
      <alignment horizontal="center"/>
    </xf>
    <xf numFmtId="0" fontId="10" fillId="0" borderId="7" xfId="0" applyFont="true" applyFill="true" applyBorder="true" applyAlignment="true">
      <alignment horizontal="center" vertical="center"/>
    </xf>
    <xf numFmtId="179" fontId="10" fillId="0" borderId="8" xfId="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/>
    </xf>
    <xf numFmtId="179" fontId="11" fillId="0" borderId="4" xfId="0" applyNumberFormat="true" applyFont="true" applyFill="true" applyBorder="true" applyAlignment="true">
      <alignment horizontal="right" vertical="center" wrapText="true"/>
    </xf>
    <xf numFmtId="0" fontId="10" fillId="0" borderId="2" xfId="0" applyFont="true" applyFill="true" applyBorder="true" applyAlignment="true">
      <alignment horizontal="left"/>
    </xf>
    <xf numFmtId="0" fontId="11" fillId="0" borderId="2" xfId="0" applyFont="true" applyFill="true" applyBorder="true" applyAlignment="true">
      <alignment horizontal="left"/>
    </xf>
    <xf numFmtId="0" fontId="11" fillId="0" borderId="2" xfId="0" applyFont="true" applyFill="true" applyBorder="true" applyAlignment="true">
      <alignment horizontal="center" wrapText="true" shrinkToFit="true"/>
    </xf>
    <xf numFmtId="0" fontId="11" fillId="0" borderId="2" xfId="0" applyFont="true" applyFill="true" applyBorder="true" applyAlignment="true">
      <alignment horizontal="left" wrapText="true" shrinkToFit="true"/>
    </xf>
    <xf numFmtId="0" fontId="10" fillId="0" borderId="2" xfId="0" applyFont="true" applyFill="true" applyBorder="true" applyAlignment="true">
      <alignment horizontal="left" wrapText="true" shrinkToFit="true"/>
    </xf>
    <xf numFmtId="0" fontId="11" fillId="0" borderId="2" xfId="0" applyFont="true" applyFill="true" applyBorder="true" applyAlignment="true">
      <alignment horizontal="center" vertical="center"/>
    </xf>
    <xf numFmtId="0" fontId="11" fillId="0" borderId="9" xfId="0" applyFont="true" applyFill="true" applyBorder="true" applyAlignment="true">
      <alignment horizontal="center" vertical="center"/>
    </xf>
    <xf numFmtId="179" fontId="11" fillId="0" borderId="10" xfId="0" applyNumberFormat="true" applyFont="true" applyFill="true" applyBorder="true" applyAlignment="true">
      <alignment horizontal="right" vertical="center" wrapText="true"/>
    </xf>
    <xf numFmtId="49" fontId="12" fillId="0" borderId="0" xfId="0" applyNumberFormat="true" applyFont="true" applyFill="true" applyBorder="true" applyAlignment="true">
      <alignment horizontal="left" vertical="center" wrapText="true"/>
    </xf>
    <xf numFmtId="179" fontId="13" fillId="0" borderId="0" xfId="0" applyNumberFormat="true" applyFont="true" applyFill="true" applyBorder="true" applyAlignment="true">
      <alignment horizontal="left" vertical="center" wrapText="true"/>
    </xf>
    <xf numFmtId="0" fontId="14" fillId="0" borderId="0" xfId="0" applyFont="true" applyFill="true" applyBorder="true" applyAlignment="true"/>
    <xf numFmtId="0" fontId="15" fillId="0" borderId="0" xfId="0" applyFont="true" applyFill="true" applyBorder="true" applyAlignment="true"/>
    <xf numFmtId="0" fontId="14" fillId="0" borderId="0" xfId="0" applyFont="true" applyFill="true" applyBorder="true" applyAlignment="true">
      <alignment horizontal="center"/>
    </xf>
    <xf numFmtId="180" fontId="14" fillId="0" borderId="0" xfId="0" applyNumberFormat="true" applyFont="true" applyFill="true" applyBorder="true" applyAlignment="true"/>
    <xf numFmtId="0" fontId="8" fillId="0" borderId="0" xfId="0" applyFont="true" applyFill="true" applyBorder="true" applyAlignment="true"/>
    <xf numFmtId="0" fontId="16" fillId="0" borderId="0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left"/>
    </xf>
    <xf numFmtId="0" fontId="6" fillId="0" borderId="2" xfId="0" applyNumberFormat="true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center" vertical="center"/>
    </xf>
    <xf numFmtId="181" fontId="6" fillId="0" borderId="3" xfId="0" applyNumberFormat="true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left"/>
    </xf>
    <xf numFmtId="0" fontId="4" fillId="0" borderId="4" xfId="0" applyFont="true" applyFill="true" applyBorder="true" applyAlignment="true">
      <alignment horizontal="center"/>
    </xf>
    <xf numFmtId="176" fontId="4" fillId="0" borderId="3" xfId="0" applyNumberFormat="true" applyFont="true" applyFill="true" applyBorder="true" applyAlignment="true">
      <alignment horizontal="right"/>
    </xf>
    <xf numFmtId="176" fontId="17" fillId="0" borderId="3" xfId="0" applyNumberFormat="true" applyFont="true" applyFill="true" applyBorder="true" applyAlignment="true">
      <alignment horizontal="right"/>
    </xf>
    <xf numFmtId="176" fontId="4" fillId="0" borderId="3" xfId="0" applyNumberFormat="true" applyFont="true" applyFill="true" applyBorder="true" applyAlignment="true">
      <alignment horizontal="right" vertical="center"/>
    </xf>
    <xf numFmtId="177" fontId="4" fillId="0" borderId="3" xfId="0" applyNumberFormat="true" applyFont="true" applyFill="true" applyBorder="true" applyAlignment="true">
      <alignment horizontal="right"/>
    </xf>
    <xf numFmtId="0" fontId="8" fillId="0" borderId="11" xfId="0" applyNumberFormat="true" applyFont="true" applyFill="true" applyBorder="true" applyAlignment="true">
      <alignment horizontal="left"/>
    </xf>
    <xf numFmtId="0" fontId="8" fillId="0" borderId="12" xfId="0" applyFont="true" applyFill="true" applyBorder="true" applyAlignment="true">
      <alignment horizontal="center"/>
    </xf>
    <xf numFmtId="0" fontId="4" fillId="0" borderId="13" xfId="0" applyNumberFormat="true" applyFont="true" applyFill="true" applyBorder="true" applyAlignment="true">
      <alignment horizontal="left"/>
    </xf>
    <xf numFmtId="0" fontId="4" fillId="0" borderId="14" xfId="0" applyFont="true" applyFill="true" applyBorder="true" applyAlignment="true">
      <alignment horizontal="center"/>
    </xf>
    <xf numFmtId="176" fontId="4" fillId="0" borderId="15" xfId="0" applyNumberFormat="true" applyFont="true" applyFill="true" applyBorder="true" applyAlignment="true">
      <alignment horizontal="right" vertical="center"/>
    </xf>
    <xf numFmtId="0" fontId="4" fillId="0" borderId="16" xfId="0" applyFont="true" applyFill="true" applyBorder="true" applyAlignment="true">
      <alignment horizontal="center"/>
    </xf>
    <xf numFmtId="176" fontId="4" fillId="0" borderId="17" xfId="0" applyNumberFormat="true" applyFont="true" applyFill="true" applyBorder="true" applyAlignment="true">
      <alignment horizontal="right" vertical="center"/>
    </xf>
    <xf numFmtId="0" fontId="8" fillId="0" borderId="0" xfId="0" applyNumberFormat="true" applyFont="true" applyFill="true" applyBorder="true" applyAlignment="true">
      <alignment horizontal="center" wrapText="true"/>
    </xf>
    <xf numFmtId="0" fontId="14" fillId="0" borderId="6" xfId="0" applyFont="true" applyFill="true" applyBorder="true" applyAlignment="true">
      <alignment horizontal="left"/>
    </xf>
    <xf numFmtId="181" fontId="6" fillId="0" borderId="2" xfId="0" applyNumberFormat="true" applyFont="true" applyFill="true" applyBorder="true" applyAlignment="true">
      <alignment horizontal="center" vertical="center"/>
    </xf>
    <xf numFmtId="0" fontId="6" fillId="0" borderId="18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18" fillId="0" borderId="0" xfId="0" applyFont="true" applyFill="true" applyBorder="true" applyAlignment="true"/>
    <xf numFmtId="177" fontId="4" fillId="0" borderId="2" xfId="0" applyNumberFormat="true" applyFont="true" applyFill="true" applyBorder="true" applyAlignment="true">
      <alignment horizontal="right"/>
    </xf>
    <xf numFmtId="179" fontId="4" fillId="0" borderId="1" xfId="0" applyNumberFormat="true" applyFont="true" applyFill="true" applyBorder="true" applyAlignment="true">
      <alignment horizontal="right"/>
    </xf>
    <xf numFmtId="179" fontId="6" fillId="0" borderId="0" xfId="0" applyNumberFormat="true" applyFont="true" applyFill="true" applyBorder="true" applyAlignment="true">
      <alignment horizontal="right"/>
    </xf>
    <xf numFmtId="177" fontId="17" fillId="0" borderId="19" xfId="0" applyNumberFormat="true" applyFont="true" applyFill="true" applyBorder="true" applyAlignment="true">
      <alignment horizontal="right"/>
    </xf>
    <xf numFmtId="177" fontId="4" fillId="0" borderId="19" xfId="0" applyNumberFormat="true" applyFont="true" applyFill="true" applyBorder="true" applyAlignment="true">
      <alignment horizontal="right" vertical="center"/>
    </xf>
    <xf numFmtId="177" fontId="15" fillId="0" borderId="11" xfId="0" applyNumberFormat="true" applyFont="true" applyFill="true" applyBorder="true" applyAlignment="true"/>
    <xf numFmtId="177" fontId="4" fillId="0" borderId="20" xfId="0" applyNumberFormat="true" applyFont="true" applyFill="true" applyBorder="true" applyAlignment="true">
      <alignment horizontal="right"/>
    </xf>
    <xf numFmtId="179" fontId="4" fillId="0" borderId="21" xfId="0" applyNumberFormat="true" applyFont="true" applyFill="true" applyBorder="true" applyAlignment="true">
      <alignment horizontal="right"/>
    </xf>
    <xf numFmtId="177" fontId="4" fillId="0" borderId="22" xfId="0" applyNumberFormat="true" applyFont="true" applyFill="true" applyBorder="true" applyAlignment="true">
      <alignment horizontal="right" vertical="center"/>
    </xf>
    <xf numFmtId="180" fontId="8" fillId="0" borderId="0" xfId="0" applyNumberFormat="true" applyFont="true" applyFill="true" applyBorder="true" applyAlignment="true"/>
    <xf numFmtId="180" fontId="19" fillId="0" borderId="0" xfId="0" applyNumberFormat="true" applyFont="true" applyFill="true" applyBorder="true" applyAlignment="true"/>
    <xf numFmtId="0" fontId="20" fillId="0" borderId="0" xfId="0" applyFont="true" applyFill="true" applyBorder="true" applyAlignment="true"/>
    <xf numFmtId="0" fontId="16" fillId="0" borderId="6" xfId="0" applyFont="true" applyFill="true" applyBorder="true" applyAlignment="true">
      <alignment horizontal="center"/>
    </xf>
    <xf numFmtId="0" fontId="16" fillId="0" borderId="23" xfId="0" applyFont="true" applyFill="true" applyBorder="true" applyAlignment="true">
      <alignment horizontal="center"/>
    </xf>
    <xf numFmtId="0" fontId="21" fillId="0" borderId="23" xfId="0" applyFont="true" applyFill="true" applyBorder="true" applyAlignment="true">
      <alignment horizontal="center"/>
    </xf>
    <xf numFmtId="0" fontId="8" fillId="0" borderId="1" xfId="0" applyFont="true" applyFill="true" applyBorder="true" applyAlignment="true">
      <alignment horizontal="left"/>
    </xf>
    <xf numFmtId="178" fontId="8" fillId="0" borderId="1" xfId="0" applyNumberFormat="true" applyFont="true" applyFill="true" applyBorder="true" applyAlignment="true">
      <alignment horizontal="center"/>
    </xf>
    <xf numFmtId="0" fontId="8" fillId="0" borderId="1" xfId="0" applyFont="true" applyFill="true" applyBorder="true" applyAlignment="true"/>
    <xf numFmtId="0" fontId="16" fillId="0" borderId="2" xfId="0" applyFont="true" applyFill="true" applyBorder="true" applyAlignment="true">
      <alignment horizontal="center" vertical="center"/>
    </xf>
    <xf numFmtId="181" fontId="16" fillId="0" borderId="3" xfId="0" applyNumberFormat="true" applyFont="true" applyFill="true" applyBorder="true" applyAlignment="true">
      <alignment horizontal="center" vertical="center"/>
    </xf>
    <xf numFmtId="0" fontId="16" fillId="0" borderId="3" xfId="0" applyFont="true" applyFill="true" applyBorder="true" applyAlignment="true">
      <alignment horizontal="center" vertical="center" wrapText="true"/>
    </xf>
    <xf numFmtId="180" fontId="21" fillId="0" borderId="3" xfId="0" applyNumberFormat="true" applyFont="true" applyFill="true" applyBorder="true" applyAlignment="true">
      <alignment horizontal="center" vertical="center" wrapText="true"/>
    </xf>
    <xf numFmtId="0" fontId="16" fillId="0" borderId="2" xfId="0" applyFont="true" applyFill="true" applyBorder="true" applyAlignment="true">
      <alignment horizontal="left"/>
    </xf>
    <xf numFmtId="176" fontId="16" fillId="0" borderId="3" xfId="0" applyNumberFormat="true" applyFont="true" applyFill="true" applyBorder="true" applyAlignment="true">
      <alignment horizontal="center"/>
    </xf>
    <xf numFmtId="179" fontId="16" fillId="0" borderId="3" xfId="0" applyNumberFormat="true" applyFont="true" applyFill="true" applyBorder="true" applyAlignment="true">
      <alignment horizontal="right"/>
    </xf>
    <xf numFmtId="0" fontId="8" fillId="0" borderId="2" xfId="0" applyFont="true" applyFill="true" applyBorder="true" applyAlignment="true">
      <alignment horizontal="left"/>
    </xf>
    <xf numFmtId="176" fontId="14" fillId="0" borderId="3" xfId="0" applyNumberFormat="true" applyFont="true" applyFill="true" applyBorder="true" applyAlignment="true">
      <alignment horizontal="right" vertical="center"/>
    </xf>
    <xf numFmtId="179" fontId="8" fillId="0" borderId="3" xfId="0" applyNumberFormat="true" applyFont="true" applyFill="true" applyBorder="true" applyAlignment="true">
      <alignment horizontal="right"/>
    </xf>
    <xf numFmtId="176" fontId="8" fillId="0" borderId="3" xfId="0" applyNumberFormat="true" applyFont="true" applyFill="true" applyBorder="true" applyAlignment="true">
      <alignment horizontal="center"/>
    </xf>
    <xf numFmtId="179" fontId="16" fillId="0" borderId="3" xfId="0" applyNumberFormat="true" applyFont="true" applyFill="true" applyBorder="true" applyAlignment="true">
      <alignment horizontal="center"/>
    </xf>
    <xf numFmtId="176" fontId="8" fillId="0" borderId="3" xfId="0" applyNumberFormat="true" applyFont="true" applyFill="true" applyBorder="true" applyAlignment="true">
      <alignment horizontal="center" vertical="center"/>
    </xf>
    <xf numFmtId="179" fontId="8" fillId="0" borderId="3" xfId="0" applyNumberFormat="true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/>
    </xf>
    <xf numFmtId="0" fontId="16" fillId="0" borderId="24" xfId="0" applyFont="true" applyFill="true" applyBorder="true" applyAlignment="true">
      <alignment horizontal="center"/>
    </xf>
    <xf numFmtId="0" fontId="16" fillId="0" borderId="4" xfId="0" applyFont="true" applyFill="true" applyBorder="true" applyAlignment="true">
      <alignment horizontal="center" vertical="center" wrapText="true"/>
    </xf>
    <xf numFmtId="179" fontId="8" fillId="0" borderId="4" xfId="0" applyNumberFormat="true" applyFont="true" applyFill="true" applyBorder="true" applyAlignment="true">
      <alignment horizontal="right"/>
    </xf>
    <xf numFmtId="179" fontId="8" fillId="0" borderId="0" xfId="0" applyNumberFormat="true" applyFont="true" applyFill="true" applyBorder="true" applyAlignment="true"/>
    <xf numFmtId="181" fontId="8" fillId="0" borderId="0" xfId="0" applyNumberFormat="true" applyFont="true" applyFill="true" applyBorder="true" applyAlignment="true"/>
    <xf numFmtId="0" fontId="16" fillId="0" borderId="0" xfId="0" applyFont="true" applyFill="true" applyBorder="true" applyAlignment="true"/>
    <xf numFmtId="0" fontId="8" fillId="0" borderId="0" xfId="0" applyFont="true" applyFill="true" applyBorder="true" applyAlignment="true">
      <alignment horizontal="right"/>
    </xf>
    <xf numFmtId="0" fontId="22" fillId="0" borderId="0" xfId="0" applyFont="true" applyFill="true" applyBorder="true" applyAlignment="true"/>
    <xf numFmtId="0" fontId="16" fillId="0" borderId="0" xfId="0" applyFont="true" applyFill="true" applyBorder="true" applyAlignment="true">
      <alignment horizontal="center"/>
    </xf>
    <xf numFmtId="0" fontId="23" fillId="0" borderId="0" xfId="0" applyFont="true" applyFill="true" applyBorder="true" applyAlignment="true">
      <alignment horizontal="center"/>
    </xf>
    <xf numFmtId="180" fontId="16" fillId="0" borderId="4" xfId="0" applyNumberFormat="true" applyFont="true" applyFill="true" applyBorder="true" applyAlignment="true">
      <alignment horizontal="center" vertical="center" wrapText="true"/>
    </xf>
    <xf numFmtId="179" fontId="21" fillId="0" borderId="3" xfId="0" applyNumberFormat="true" applyFont="true" applyFill="true" applyBorder="true" applyAlignment="true">
      <alignment horizontal="right"/>
    </xf>
    <xf numFmtId="179" fontId="16" fillId="0" borderId="4" xfId="0" applyNumberFormat="true" applyFont="true" applyFill="true" applyBorder="true" applyAlignment="true">
      <alignment horizontal="right"/>
    </xf>
    <xf numFmtId="179" fontId="20" fillId="0" borderId="3" xfId="0" applyNumberFormat="true" applyFont="true" applyFill="true" applyBorder="true" applyAlignment="true">
      <alignment horizontal="right"/>
    </xf>
    <xf numFmtId="179" fontId="4" fillId="0" borderId="3" xfId="0" applyNumberFormat="true" applyFont="true" applyFill="true" applyBorder="true" applyAlignment="true">
      <alignment horizontal="right"/>
    </xf>
    <xf numFmtId="179" fontId="4" fillId="0" borderId="3" xfId="0" applyNumberFormat="true" applyFont="true" applyFill="true" applyBorder="true" applyAlignment="true" applyProtection="true">
      <alignment horizontal="right"/>
    </xf>
    <xf numFmtId="0" fontId="8" fillId="0" borderId="0" xfId="0" applyFont="true" applyFill="true" applyBorder="true" applyAlignment="true">
      <alignment horizontal="center"/>
    </xf>
    <xf numFmtId="177" fontId="4" fillId="0" borderId="3" xfId="0" applyNumberFormat="true" applyFont="true" applyFill="true" applyBorder="true" applyAlignment="true" quotePrefix="true">
      <alignment horizontal="right"/>
    </xf>
    <xf numFmtId="177" fontId="4" fillId="0" borderId="2" xfId="0" applyNumberFormat="true" applyFont="true" applyFill="true" applyBorder="true" applyAlignment="true" quotePrefix="true">
      <alignment horizontal="right"/>
    </xf>
    <xf numFmtId="177" fontId="4" fillId="0" borderId="20" xfId="0" applyNumberFormat="true" applyFont="true" applyFill="true" applyBorder="true" applyAlignment="true" quotePrefix="true">
      <alignment horizontal="right"/>
    </xf>
  </cellXfs>
  <cellStyles count="53">
    <cellStyle name="常规" xfId="0" builtinId="0"/>
    <cellStyle name="常规 5" xfId="1"/>
    <cellStyle name="常规 4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topLeftCell="A7" workbookViewId="0">
      <selection activeCell="F19" sqref="F19"/>
    </sheetView>
  </sheetViews>
  <sheetFormatPr defaultColWidth="10.2857142857143" defaultRowHeight="15.75"/>
  <cols>
    <col min="1" max="1" width="27.5714285714286" style="74" customWidth="true"/>
    <col min="2" max="2" width="15.2857142857143" style="138" customWidth="true"/>
    <col min="3" max="3" width="15.4285714285714" style="139" customWidth="true"/>
    <col min="4" max="4" width="13.2857142857143" style="74" customWidth="true"/>
    <col min="5" max="5" width="10.2857142857143" style="74"/>
    <col min="6" max="6" width="15.7142857142857" style="74"/>
    <col min="7" max="8" width="10.2857142857143" style="74"/>
    <col min="9" max="9" width="15.7142857142857" style="74"/>
    <col min="10" max="16384" width="10.2857142857143" style="74"/>
  </cols>
  <sheetData>
    <row r="1" spans="1:4">
      <c r="A1" s="140" t="s">
        <v>0</v>
      </c>
      <c r="B1" s="140"/>
      <c r="C1" s="141"/>
      <c r="D1" s="140"/>
    </row>
    <row r="2" spans="1:4">
      <c r="A2" s="76"/>
      <c r="B2" s="74"/>
      <c r="C2" s="74"/>
      <c r="D2" s="74" t="s">
        <v>1</v>
      </c>
    </row>
    <row r="3" ht="62.25" customHeight="true" spans="1:4">
      <c r="A3" s="117" t="s">
        <v>2</v>
      </c>
      <c r="B3" s="120" t="s">
        <v>3</v>
      </c>
      <c r="C3" s="120" t="s">
        <v>4</v>
      </c>
      <c r="D3" s="142" t="s">
        <v>5</v>
      </c>
    </row>
    <row r="4" s="137" customFormat="true" ht="19.5" customHeight="true" spans="1:4">
      <c r="A4" s="121" t="s">
        <v>6</v>
      </c>
      <c r="B4" s="143">
        <v>-17.2</v>
      </c>
      <c r="C4" s="143">
        <v>4.1</v>
      </c>
      <c r="D4" s="144">
        <f t="shared" ref="D4:D8" si="0">B4-C4</f>
        <v>-21.3</v>
      </c>
    </row>
    <row r="5" ht="19.5" customHeight="true" spans="1:4">
      <c r="A5" s="124" t="s">
        <v>7</v>
      </c>
      <c r="B5" s="145"/>
      <c r="C5" s="145"/>
      <c r="D5" s="134"/>
    </row>
    <row r="6" ht="19.5" customHeight="true" spans="1:4">
      <c r="A6" s="124" t="s">
        <v>8</v>
      </c>
      <c r="B6" s="146">
        <v>-14.1776424353489</v>
      </c>
      <c r="C6" s="145">
        <v>3.5</v>
      </c>
      <c r="D6" s="134">
        <f t="shared" si="0"/>
        <v>-17.6776424353489</v>
      </c>
    </row>
    <row r="7" ht="19.5" customHeight="true" spans="1:9">
      <c r="A7" s="124" t="s">
        <v>9</v>
      </c>
      <c r="B7" s="146">
        <v>-25.3831634284043</v>
      </c>
      <c r="C7" s="145">
        <v>8.3</v>
      </c>
      <c r="D7" s="134">
        <f t="shared" si="0"/>
        <v>-33.6831634284043</v>
      </c>
      <c r="I7" s="135"/>
    </row>
    <row r="8" ht="19.5" customHeight="true" spans="1:9">
      <c r="A8" s="124" t="s">
        <v>10</v>
      </c>
      <c r="B8" s="147">
        <v>-24.8593092165482</v>
      </c>
      <c r="C8" s="145">
        <v>-5</v>
      </c>
      <c r="D8" s="134">
        <f t="shared" si="0"/>
        <v>-19.8593092165482</v>
      </c>
      <c r="I8" s="135"/>
    </row>
    <row r="9" ht="19.5" customHeight="true" spans="1:9">
      <c r="A9" s="124" t="s">
        <v>11</v>
      </c>
      <c r="B9" s="146"/>
      <c r="C9" s="145"/>
      <c r="D9" s="134"/>
      <c r="I9" s="135"/>
    </row>
    <row r="10" ht="19.5" customHeight="true" spans="1:9">
      <c r="A10" s="124" t="s">
        <v>12</v>
      </c>
      <c r="B10" s="146">
        <v>-50.8433758230532</v>
      </c>
      <c r="C10" s="145">
        <v>68.9915953685438</v>
      </c>
      <c r="D10" s="134">
        <f t="shared" ref="D10:D13" si="1">B10-C10</f>
        <v>-119.834971191597</v>
      </c>
      <c r="F10" s="135"/>
      <c r="I10" s="135"/>
    </row>
    <row r="11" ht="19.5" customHeight="true" spans="1:6">
      <c r="A11" s="124" t="s">
        <v>13</v>
      </c>
      <c r="B11" s="146">
        <v>-15.9646617235146</v>
      </c>
      <c r="C11" s="145">
        <v>3.22019160644188</v>
      </c>
      <c r="D11" s="134">
        <f t="shared" si="1"/>
        <v>-19.1848533299564</v>
      </c>
      <c r="F11" s="135"/>
    </row>
    <row r="12" ht="19.5" customHeight="true" spans="1:6">
      <c r="A12" s="124" t="s">
        <v>14</v>
      </c>
      <c r="B12" s="146">
        <v>-17.5624966856485</v>
      </c>
      <c r="C12" s="145">
        <v>11.7</v>
      </c>
      <c r="D12" s="134">
        <f t="shared" si="1"/>
        <v>-29.2624966856485</v>
      </c>
      <c r="F12" s="135"/>
    </row>
    <row r="13" ht="19.5" customHeight="true" spans="1:6">
      <c r="A13" s="124" t="s">
        <v>15</v>
      </c>
      <c r="B13" s="146">
        <v>8.27179938148694</v>
      </c>
      <c r="C13" s="145">
        <v>-22.9</v>
      </c>
      <c r="D13" s="134">
        <f t="shared" si="1"/>
        <v>31.1717993814869</v>
      </c>
      <c r="F13" s="135"/>
    </row>
    <row r="14" ht="19.5" customHeight="true" spans="1:6">
      <c r="A14" s="124" t="s">
        <v>16</v>
      </c>
      <c r="B14" s="146"/>
      <c r="C14" s="145"/>
      <c r="D14" s="134"/>
      <c r="F14" s="135"/>
    </row>
    <row r="15" ht="19.5" customHeight="true" spans="1:6">
      <c r="A15" s="124" t="s">
        <v>17</v>
      </c>
      <c r="B15" s="146">
        <v>-18.9079041368393</v>
      </c>
      <c r="C15" s="145">
        <v>3.50327416328094</v>
      </c>
      <c r="D15" s="134">
        <f t="shared" ref="D15:D19" si="2">B15-C15</f>
        <v>-22.4111783001202</v>
      </c>
      <c r="F15" s="135"/>
    </row>
    <row r="16" ht="19.5" customHeight="true" spans="1:6">
      <c r="A16" s="124" t="s">
        <v>18</v>
      </c>
      <c r="B16" s="146">
        <v>-10.6380903106224</v>
      </c>
      <c r="C16" s="145">
        <v>-40.856338084849</v>
      </c>
      <c r="D16" s="134">
        <f t="shared" si="2"/>
        <v>30.2182477742266</v>
      </c>
      <c r="F16" s="135"/>
    </row>
    <row r="17" ht="18.75" customHeight="true" spans="1:4">
      <c r="A17" s="124" t="s">
        <v>19</v>
      </c>
      <c r="B17" s="146"/>
      <c r="C17" s="145"/>
      <c r="D17" s="134"/>
    </row>
    <row r="18" ht="18.75" customHeight="true" spans="1:4">
      <c r="A18" s="124" t="s">
        <v>20</v>
      </c>
      <c r="B18" s="146">
        <v>-19.3559159440667</v>
      </c>
      <c r="C18" s="145">
        <v>5.45163312122433</v>
      </c>
      <c r="D18" s="134">
        <f t="shared" si="2"/>
        <v>-24.807549065291</v>
      </c>
    </row>
    <row r="19" ht="22.5" customHeight="true" spans="1:4">
      <c r="A19" s="124" t="s">
        <v>21</v>
      </c>
      <c r="B19" s="146">
        <v>-14.6844419472818</v>
      </c>
      <c r="C19" s="145">
        <v>2.67950971199562</v>
      </c>
      <c r="D19" s="134">
        <f t="shared" si="2"/>
        <v>-17.3639516592774</v>
      </c>
    </row>
    <row r="20" spans="1:1">
      <c r="A20" s="74" t="s">
        <v>22</v>
      </c>
    </row>
    <row r="21" s="137" customFormat="true" spans="1:256">
      <c r="A21" s="74"/>
      <c r="B21" s="138"/>
      <c r="C21" s="139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3" s="137" customFormat="true" spans="1:256">
      <c r="A23" s="72"/>
      <c r="B23" s="148"/>
      <c r="C23" s="139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4"/>
      <c r="ES23" s="74"/>
      <c r="ET23" s="74"/>
      <c r="EU23" s="74"/>
      <c r="EV23" s="74"/>
      <c r="EW23" s="74"/>
      <c r="EX23" s="74"/>
      <c r="EY23" s="74"/>
      <c r="EZ23" s="74"/>
      <c r="FA23" s="74"/>
      <c r="FB23" s="74"/>
      <c r="FC23" s="74"/>
      <c r="FD23" s="74"/>
      <c r="FE23" s="74"/>
      <c r="FF23" s="74"/>
      <c r="FG23" s="74"/>
      <c r="FH23" s="74"/>
      <c r="FI23" s="74"/>
      <c r="FJ23" s="74"/>
      <c r="FK23" s="74"/>
      <c r="FL23" s="74"/>
      <c r="FM23" s="74"/>
      <c r="FN23" s="74"/>
      <c r="FO23" s="74"/>
      <c r="FP23" s="74"/>
      <c r="FQ23" s="74"/>
      <c r="FR23" s="74"/>
      <c r="FS23" s="74"/>
      <c r="FT23" s="74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/>
      <c r="GH23" s="74"/>
      <c r="GI23" s="74"/>
      <c r="GJ23" s="74"/>
      <c r="GK23" s="74"/>
      <c r="GL23" s="74"/>
      <c r="GM23" s="74"/>
      <c r="GN23" s="74"/>
      <c r="GO23" s="74"/>
      <c r="GP23" s="74"/>
      <c r="GQ23" s="74"/>
      <c r="GR23" s="74"/>
      <c r="GS23" s="74"/>
      <c r="GT23" s="74"/>
      <c r="GU23" s="74"/>
      <c r="GV23" s="74"/>
      <c r="GW23" s="74"/>
      <c r="GX23" s="74"/>
      <c r="GY23" s="74"/>
      <c r="GZ23" s="74"/>
      <c r="HA23" s="74"/>
      <c r="HB23" s="74"/>
      <c r="HC23" s="74"/>
      <c r="HD23" s="74"/>
      <c r="HE23" s="74"/>
      <c r="HF23" s="74"/>
      <c r="HG23" s="74"/>
      <c r="HH23" s="74"/>
      <c r="HI23" s="74"/>
      <c r="HJ23" s="74"/>
      <c r="HK23" s="74"/>
      <c r="HL23" s="74"/>
      <c r="HM23" s="74"/>
      <c r="HN23" s="74"/>
      <c r="HO23" s="74"/>
      <c r="HP23" s="74"/>
      <c r="HQ23" s="74"/>
      <c r="HR23" s="74"/>
      <c r="HS23" s="74"/>
      <c r="HT23" s="74"/>
      <c r="HU23" s="74"/>
      <c r="HV23" s="74"/>
      <c r="HW23" s="74"/>
      <c r="HX23" s="74"/>
      <c r="HY23" s="74"/>
      <c r="HZ23" s="74"/>
      <c r="IA23" s="74"/>
      <c r="IB23" s="74"/>
      <c r="IC23" s="74"/>
      <c r="ID23" s="74"/>
      <c r="IE23" s="74"/>
      <c r="IF23" s="74"/>
      <c r="IG23" s="74"/>
      <c r="IH23" s="74"/>
      <c r="II23" s="74"/>
      <c r="IJ23" s="74"/>
      <c r="IK23" s="74"/>
      <c r="IL23" s="74"/>
      <c r="IM23" s="74"/>
      <c r="IN23" s="74"/>
      <c r="IO23" s="74"/>
      <c r="IP23" s="74"/>
      <c r="IQ23" s="74"/>
      <c r="IR23" s="74"/>
      <c r="IS23" s="74"/>
      <c r="IT23" s="74"/>
      <c r="IU23" s="74"/>
      <c r="IV23" s="74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E4" sqref="E4"/>
    </sheetView>
  </sheetViews>
  <sheetFormatPr defaultColWidth="10.2857142857143" defaultRowHeight="15.75"/>
  <cols>
    <col min="1" max="1" width="38.2857142857143" style="74" customWidth="true"/>
    <col min="2" max="2" width="19.5714285714286" style="74" hidden="true" customWidth="true"/>
    <col min="3" max="3" width="12.2857142857143" style="74" customWidth="true"/>
    <col min="4" max="4" width="13.2857142857143" style="110" customWidth="true"/>
    <col min="5" max="5" width="12.4285714285714" style="74" customWidth="true"/>
    <col min="6" max="7" width="10.2857142857143" style="74"/>
    <col min="8" max="9" width="15.7142857142857" style="74"/>
    <col min="10" max="16384" width="10.2857142857143" style="74"/>
  </cols>
  <sheetData>
    <row r="1" spans="1:5">
      <c r="A1" s="111" t="s">
        <v>23</v>
      </c>
      <c r="B1" s="112"/>
      <c r="C1" s="112"/>
      <c r="D1" s="113"/>
      <c r="E1" s="132"/>
    </row>
    <row r="2" s="74" customFormat="true" spans="1:5">
      <c r="A2" s="114"/>
      <c r="B2" s="115"/>
      <c r="C2" s="116"/>
      <c r="D2" s="116"/>
      <c r="E2" s="116" t="s">
        <v>1</v>
      </c>
    </row>
    <row r="3" ht="63" customHeight="true" spans="1:5">
      <c r="A3" s="117" t="s">
        <v>24</v>
      </c>
      <c r="B3" s="118" t="s">
        <v>25</v>
      </c>
      <c r="C3" s="119" t="s">
        <v>3</v>
      </c>
      <c r="D3" s="120" t="s">
        <v>4</v>
      </c>
      <c r="E3" s="133" t="s">
        <v>26</v>
      </c>
    </row>
    <row r="4" ht="16.5" customHeight="true" spans="1:5">
      <c r="A4" s="121" t="s">
        <v>27</v>
      </c>
      <c r="B4" s="122">
        <v>216827</v>
      </c>
      <c r="C4" s="123">
        <v>-7.18611739922931</v>
      </c>
      <c r="D4" s="123">
        <v>13.9981801901455</v>
      </c>
      <c r="E4" s="134">
        <f t="shared" ref="E4:E7" si="0">C4-D4</f>
        <v>-21.1842975893748</v>
      </c>
    </row>
    <row r="5" ht="16.5" customHeight="true" spans="1:5">
      <c r="A5" s="124" t="s">
        <v>28</v>
      </c>
      <c r="B5" s="122"/>
      <c r="C5" s="123"/>
      <c r="D5" s="123"/>
      <c r="E5" s="134"/>
    </row>
    <row r="6" ht="19.5" customHeight="true" spans="1:9">
      <c r="A6" s="124" t="s">
        <v>12</v>
      </c>
      <c r="B6" s="125">
        <v>18598</v>
      </c>
      <c r="C6" s="126">
        <v>-32.3179110520835</v>
      </c>
      <c r="D6" s="126">
        <v>105.799988522194</v>
      </c>
      <c r="E6" s="134">
        <f t="shared" si="0"/>
        <v>-138.117899574277</v>
      </c>
      <c r="H6" s="135"/>
      <c r="I6" s="135"/>
    </row>
    <row r="7" ht="19.5" customHeight="true" spans="1:9">
      <c r="A7" s="124" t="s">
        <v>13</v>
      </c>
      <c r="B7" s="125">
        <v>174174</v>
      </c>
      <c r="C7" s="126">
        <v>-4.81536205995657</v>
      </c>
      <c r="D7" s="126">
        <v>10.8689264603679</v>
      </c>
      <c r="E7" s="134">
        <f t="shared" si="0"/>
        <v>-15.6842885203245</v>
      </c>
      <c r="H7" s="135"/>
      <c r="I7" s="135"/>
    </row>
    <row r="8" ht="19.5" customHeight="true" spans="1:9">
      <c r="A8" s="124" t="s">
        <v>29</v>
      </c>
      <c r="B8" s="125"/>
      <c r="D8" s="126"/>
      <c r="E8" s="134"/>
      <c r="H8" s="135"/>
      <c r="I8" s="135"/>
    </row>
    <row r="9" ht="19.5" customHeight="true" spans="1:9">
      <c r="A9" s="124" t="s">
        <v>17</v>
      </c>
      <c r="B9" s="125">
        <v>124930</v>
      </c>
      <c r="C9" s="126">
        <v>-15.0105185943273</v>
      </c>
      <c r="D9" s="126">
        <v>11.2883748939084</v>
      </c>
      <c r="E9" s="134">
        <f t="shared" ref="E9:E18" si="1">C9-D9</f>
        <v>-26.2988934882357</v>
      </c>
      <c r="H9" s="135"/>
      <c r="I9" s="135"/>
    </row>
    <row r="10" ht="19.5" customHeight="true" spans="1:9">
      <c r="A10" s="124" t="s">
        <v>18</v>
      </c>
      <c r="B10" s="127">
        <v>63592</v>
      </c>
      <c r="C10" s="126">
        <v>-3.75722326454034</v>
      </c>
      <c r="D10" s="126">
        <v>-35.7108394982309</v>
      </c>
      <c r="E10" s="134">
        <f t="shared" si="1"/>
        <v>31.9536162336906</v>
      </c>
      <c r="H10" s="135"/>
      <c r="I10" s="135"/>
    </row>
    <row r="11" ht="19.5" customHeight="true" spans="1:9">
      <c r="A11" s="124" t="s">
        <v>30</v>
      </c>
      <c r="B11" s="128"/>
      <c r="C11" s="126"/>
      <c r="D11" s="126"/>
      <c r="E11" s="134"/>
      <c r="I11" s="135"/>
    </row>
    <row r="12" ht="19.5" customHeight="true" spans="1:5">
      <c r="A12" s="124" t="s">
        <v>31</v>
      </c>
      <c r="B12" s="129">
        <v>97327</v>
      </c>
      <c r="C12" s="126">
        <v>-14.1345330865885</v>
      </c>
      <c r="D12" s="126">
        <v>12.8156314165538</v>
      </c>
      <c r="E12" s="134">
        <f t="shared" si="1"/>
        <v>-26.9501645031423</v>
      </c>
    </row>
    <row r="13" ht="19.5" customHeight="true" spans="1:5">
      <c r="A13" s="124" t="s">
        <v>32</v>
      </c>
      <c r="B13" s="129">
        <v>119501</v>
      </c>
      <c r="C13" s="126">
        <v>0.232685336204528</v>
      </c>
      <c r="D13" s="126">
        <v>15.1982223162239</v>
      </c>
      <c r="E13" s="134">
        <f t="shared" si="1"/>
        <v>-14.9655369800194</v>
      </c>
    </row>
    <row r="14" ht="19.5" customHeight="true" spans="1:5">
      <c r="A14" s="121" t="s">
        <v>33</v>
      </c>
      <c r="B14" s="128">
        <v>98.25</v>
      </c>
      <c r="C14" s="123">
        <v>99.8666036211908</v>
      </c>
      <c r="D14" s="123">
        <v>98.6</v>
      </c>
      <c r="E14" s="134">
        <f t="shared" si="1"/>
        <v>1.26660362119085</v>
      </c>
    </row>
    <row r="15" ht="19.5" customHeight="true" spans="1:5">
      <c r="A15" s="124" t="s">
        <v>34</v>
      </c>
      <c r="B15" s="130">
        <f>17440/B6*100</f>
        <v>93.7735240348425</v>
      </c>
      <c r="C15" s="126">
        <v>105.805853455965</v>
      </c>
      <c r="D15" s="126">
        <v>84.1828664426347</v>
      </c>
      <c r="E15" s="134">
        <f t="shared" si="1"/>
        <v>21.6229870133307</v>
      </c>
    </row>
    <row r="16" ht="19.5" customHeight="true" spans="1:5">
      <c r="A16" s="124" t="s">
        <v>35</v>
      </c>
      <c r="B16" s="130">
        <f>172786/B7*100</f>
        <v>99.2030957548199</v>
      </c>
      <c r="C16" s="126">
        <v>99.4682197582667</v>
      </c>
      <c r="D16" s="126">
        <v>99.4820191867886</v>
      </c>
      <c r="E16" s="134">
        <f t="shared" si="1"/>
        <v>-0.0137994285218639</v>
      </c>
    </row>
    <row r="17" ht="19.5" customHeight="true" spans="1:5">
      <c r="A17" s="124" t="s">
        <v>36</v>
      </c>
      <c r="B17" s="130">
        <f>124930/B9*100</f>
        <v>100</v>
      </c>
      <c r="C17" s="126">
        <v>100</v>
      </c>
      <c r="D17" s="126">
        <v>99.5280074221698</v>
      </c>
      <c r="E17" s="134">
        <f t="shared" si="1"/>
        <v>0.471992577830221</v>
      </c>
    </row>
    <row r="18" ht="19.5" customHeight="true" spans="1:5">
      <c r="A18" s="131" t="s">
        <v>37</v>
      </c>
      <c r="B18" s="130">
        <f>61159/B10*100</f>
        <v>96.1740470499434</v>
      </c>
      <c r="C18" s="126">
        <v>146.899193071514</v>
      </c>
      <c r="D18" s="126">
        <v>86.0913070669168</v>
      </c>
      <c r="E18" s="134">
        <f t="shared" si="1"/>
        <v>60.8078860045969</v>
      </c>
    </row>
    <row r="19" hidden="true" spans="5:5">
      <c r="E19" s="136">
        <f>B19-C19</f>
        <v>0</v>
      </c>
    </row>
    <row r="20" hidden="true" spans="5:5">
      <c r="E20" s="136">
        <f>B20-C20</f>
        <v>0</v>
      </c>
    </row>
    <row r="21" ht="19.5" customHeight="true"/>
    <row r="22" ht="18.75" customHeight="true"/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5"/>
  <sheetViews>
    <sheetView topLeftCell="B1" workbookViewId="0">
      <selection activeCell="T19" sqref="T19"/>
    </sheetView>
  </sheetViews>
  <sheetFormatPr defaultColWidth="10.2857142857143" defaultRowHeight="15.75"/>
  <cols>
    <col min="1" max="1" width="12" style="70" hidden="true" customWidth="true"/>
    <col min="2" max="2" width="15.7142857142857" style="70" customWidth="true"/>
    <col min="3" max="3" width="17.2857142857143" style="72" customWidth="true"/>
    <col min="4" max="4" width="17.1428571428571" style="73" customWidth="true"/>
    <col min="5" max="5" width="15.8571428571429" style="73" hidden="true" customWidth="true"/>
    <col min="6" max="6" width="18.2857142857143" style="73" customWidth="true"/>
    <col min="7" max="7" width="18.2857142857143" style="73" hidden="true" customWidth="true"/>
    <col min="8" max="12" width="10.2857142857143" style="70" hidden="true" customWidth="true"/>
    <col min="13" max="13" width="11.5714285714286" style="70" hidden="true" customWidth="true"/>
    <col min="14" max="16" width="10.2857142857143" style="70" hidden="true" customWidth="true"/>
    <col min="17" max="17" width="11.5714285714286" style="70" hidden="true" customWidth="true"/>
    <col min="18" max="18" width="10.2857142857143" style="70" customWidth="true"/>
    <col min="19" max="221" width="10.2857142857143" style="70"/>
    <col min="222" max="16384" width="10.2857142857143" style="74"/>
  </cols>
  <sheetData>
    <row r="1" s="70" customFormat="true" spans="2:256">
      <c r="B1" s="75" t="s">
        <v>38</v>
      </c>
      <c r="C1" s="75"/>
      <c r="D1" s="75"/>
      <c r="E1" s="75"/>
      <c r="F1" s="75"/>
      <c r="G1" s="75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</row>
    <row r="2" s="70" customFormat="true" ht="15" customHeight="true" spans="2:256">
      <c r="B2" s="76"/>
      <c r="C2" s="76"/>
      <c r="D2" s="76"/>
      <c r="E2" s="76"/>
      <c r="F2" s="76"/>
      <c r="G2" s="76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</row>
    <row r="3" s="71" customFormat="true" ht="27.75" customHeight="true" spans="2:17">
      <c r="B3" s="77" t="s">
        <v>2</v>
      </c>
      <c r="C3" s="78" t="s">
        <v>39</v>
      </c>
      <c r="D3" s="79" t="s">
        <v>40</v>
      </c>
      <c r="E3" s="95" t="s">
        <v>41</v>
      </c>
      <c r="F3" s="96" t="s">
        <v>42</v>
      </c>
      <c r="G3" s="97">
        <v>2022</v>
      </c>
      <c r="H3" s="98" t="s">
        <v>43</v>
      </c>
      <c r="I3" s="98" t="s">
        <v>44</v>
      </c>
      <c r="J3" s="98" t="s">
        <v>45</v>
      </c>
      <c r="K3" s="98" t="s">
        <v>46</v>
      </c>
      <c r="L3" s="98" t="s">
        <v>47</v>
      </c>
      <c r="M3" s="98" t="s">
        <v>48</v>
      </c>
      <c r="N3" s="98" t="s">
        <v>43</v>
      </c>
      <c r="O3" s="98" t="s">
        <v>45</v>
      </c>
      <c r="P3" s="98" t="s">
        <v>46</v>
      </c>
      <c r="Q3" s="98" t="s">
        <v>49</v>
      </c>
    </row>
    <row r="4" s="71" customFormat="true" ht="22.5" customHeight="true" spans="2:13">
      <c r="B4" s="80" t="s">
        <v>50</v>
      </c>
      <c r="C4" s="81" t="s">
        <v>51</v>
      </c>
      <c r="D4" s="82">
        <v>57</v>
      </c>
      <c r="E4" s="99">
        <v>66</v>
      </c>
      <c r="F4" s="100">
        <f t="shared" ref="F4:F11" si="0">(D4-E4)/E4*100</f>
        <v>-13.6363636363636</v>
      </c>
      <c r="G4" s="101"/>
      <c r="H4" s="71">
        <v>423409.765</v>
      </c>
      <c r="J4" s="71">
        <v>133223</v>
      </c>
      <c r="K4" s="71">
        <v>12457.4072</v>
      </c>
      <c r="M4" s="71">
        <f t="shared" ref="M4:M16" si="1">H4+J4+I4+K4+L4</f>
        <v>569090.1722</v>
      </c>
    </row>
    <row r="5" s="71" customFormat="true" ht="20" customHeight="true" spans="2:13">
      <c r="B5" s="80" t="s">
        <v>52</v>
      </c>
      <c r="C5" s="81" t="s">
        <v>53</v>
      </c>
      <c r="D5" s="83">
        <v>1659.7</v>
      </c>
      <c r="E5" s="99">
        <v>1014</v>
      </c>
      <c r="F5" s="100">
        <f t="shared" si="0"/>
        <v>63.6785009861933</v>
      </c>
      <c r="G5" s="101"/>
      <c r="M5" s="71">
        <f t="shared" si="1"/>
        <v>0</v>
      </c>
    </row>
    <row r="6" s="71" customFormat="true" ht="18" customHeight="true" spans="2:13">
      <c r="B6" s="80" t="s">
        <v>54</v>
      </c>
      <c r="C6" s="81" t="s">
        <v>53</v>
      </c>
      <c r="D6" s="83">
        <v>468.67</v>
      </c>
      <c r="E6" s="102">
        <v>608</v>
      </c>
      <c r="F6" s="100">
        <f t="shared" si="0"/>
        <v>-22.9161184210526</v>
      </c>
      <c r="G6" s="101"/>
      <c r="M6" s="71">
        <f t="shared" si="1"/>
        <v>0</v>
      </c>
    </row>
    <row r="7" s="71" customFormat="true" ht="16.5" customHeight="true" spans="2:13">
      <c r="B7" s="80" t="s">
        <v>55</v>
      </c>
      <c r="C7" s="81" t="s">
        <v>53</v>
      </c>
      <c r="D7" s="83">
        <v>2189.92</v>
      </c>
      <c r="E7" s="103">
        <v>2311</v>
      </c>
      <c r="F7" s="100">
        <f t="shared" si="0"/>
        <v>-5.23929035049762</v>
      </c>
      <c r="G7" s="101"/>
      <c r="M7" s="71">
        <f t="shared" si="1"/>
        <v>0</v>
      </c>
    </row>
    <row r="8" s="71" customFormat="true" ht="18" customHeight="true" spans="2:13">
      <c r="B8" s="80" t="s">
        <v>56</v>
      </c>
      <c r="C8" s="81" t="s">
        <v>53</v>
      </c>
      <c r="D8" s="84">
        <v>706</v>
      </c>
      <c r="E8" s="99">
        <v>1667</v>
      </c>
      <c r="F8" s="100">
        <f t="shared" si="0"/>
        <v>-57.6484703059388</v>
      </c>
      <c r="G8" s="101"/>
      <c r="M8" s="71">
        <f t="shared" si="1"/>
        <v>0</v>
      </c>
    </row>
    <row r="9" s="71" customFormat="true" ht="18" hidden="true" customHeight="true" spans="2:13">
      <c r="B9" s="80" t="s">
        <v>57</v>
      </c>
      <c r="C9" s="81" t="s">
        <v>53</v>
      </c>
      <c r="D9" s="83"/>
      <c r="E9" s="102"/>
      <c r="F9" s="100" t="e">
        <f t="shared" si="0"/>
        <v>#DIV/0!</v>
      </c>
      <c r="G9" s="101"/>
      <c r="M9" s="71">
        <f t="shared" si="1"/>
        <v>0</v>
      </c>
    </row>
    <row r="10" s="71" customFormat="true" ht="18" hidden="true" customHeight="true" spans="2:13">
      <c r="B10" s="80" t="s">
        <v>58</v>
      </c>
      <c r="C10" s="81" t="s">
        <v>53</v>
      </c>
      <c r="D10" s="82"/>
      <c r="E10" s="104"/>
      <c r="F10" s="100" t="e">
        <f t="shared" si="0"/>
        <v>#DIV/0!</v>
      </c>
      <c r="G10" s="101"/>
      <c r="M10" s="71">
        <f t="shared" si="1"/>
        <v>0</v>
      </c>
    </row>
    <row r="11" s="71" customFormat="true" ht="18" hidden="true" customHeight="true" spans="2:13">
      <c r="B11" s="80" t="s">
        <v>59</v>
      </c>
      <c r="C11" s="81" t="s">
        <v>53</v>
      </c>
      <c r="D11" s="84"/>
      <c r="E11" s="99"/>
      <c r="F11" s="100" t="e">
        <f t="shared" si="0"/>
        <v>#DIV/0!</v>
      </c>
      <c r="G11" s="101"/>
      <c r="M11" s="71">
        <f t="shared" si="1"/>
        <v>0</v>
      </c>
    </row>
    <row r="12" s="71" customFormat="true" ht="18" hidden="true" customHeight="true" spans="2:13">
      <c r="B12" s="80" t="s">
        <v>60</v>
      </c>
      <c r="C12" s="81" t="s">
        <v>53</v>
      </c>
      <c r="D12" s="84"/>
      <c r="E12" s="99"/>
      <c r="F12" s="100">
        <v>-100</v>
      </c>
      <c r="G12" s="101"/>
      <c r="M12" s="71">
        <f t="shared" si="1"/>
        <v>0</v>
      </c>
    </row>
    <row r="13" s="71" customFormat="true" ht="18" customHeight="true" spans="2:13">
      <c r="B13" s="80" t="s">
        <v>61</v>
      </c>
      <c r="C13" s="81" t="s">
        <v>53</v>
      </c>
      <c r="D13" s="149" t="s">
        <v>62</v>
      </c>
      <c r="E13" s="150" t="s">
        <v>62</v>
      </c>
      <c r="F13" s="151" t="s">
        <v>62</v>
      </c>
      <c r="G13" s="101"/>
      <c r="M13" s="71">
        <f t="shared" si="1"/>
        <v>0</v>
      </c>
    </row>
    <row r="14" s="71" customFormat="true" ht="18" customHeight="true" spans="2:13">
      <c r="B14" s="80" t="s">
        <v>63</v>
      </c>
      <c r="C14" s="81" t="s">
        <v>53</v>
      </c>
      <c r="D14" s="149" t="s">
        <v>62</v>
      </c>
      <c r="E14" s="150" t="s">
        <v>62</v>
      </c>
      <c r="F14" s="151" t="s">
        <v>62</v>
      </c>
      <c r="G14" s="101"/>
      <c r="M14" s="71">
        <f t="shared" si="1"/>
        <v>0</v>
      </c>
    </row>
    <row r="15" s="71" customFormat="true" ht="18" customHeight="true" spans="2:13">
      <c r="B15" s="80" t="s">
        <v>64</v>
      </c>
      <c r="C15" s="81" t="s">
        <v>65</v>
      </c>
      <c r="D15" s="149" t="s">
        <v>62</v>
      </c>
      <c r="E15" s="150" t="s">
        <v>62</v>
      </c>
      <c r="F15" s="151" t="s">
        <v>62</v>
      </c>
      <c r="G15" s="101"/>
      <c r="M15" s="71">
        <f t="shared" si="1"/>
        <v>0</v>
      </c>
    </row>
    <row r="16" s="71" customFormat="true" ht="18" customHeight="true" spans="2:13">
      <c r="B16" s="86" t="s">
        <v>66</v>
      </c>
      <c r="C16" s="87" t="s">
        <v>53</v>
      </c>
      <c r="D16" s="149" t="s">
        <v>62</v>
      </c>
      <c r="E16" s="150" t="s">
        <v>62</v>
      </c>
      <c r="F16" s="151" t="s">
        <v>62</v>
      </c>
      <c r="G16" s="101"/>
      <c r="M16" s="71">
        <f t="shared" si="1"/>
        <v>0</v>
      </c>
    </row>
    <row r="17" s="71" customFormat="true" ht="18" hidden="true" customHeight="true" spans="2:13">
      <c r="B17" s="88" t="s">
        <v>67</v>
      </c>
      <c r="C17" s="89" t="s">
        <v>53</v>
      </c>
      <c r="D17" s="90"/>
      <c r="E17" s="99"/>
      <c r="F17" s="106" t="e">
        <f>(D17-E17)/E17*100</f>
        <v>#DIV/0!</v>
      </c>
      <c r="G17" s="101"/>
      <c r="M17" s="71">
        <f>H17+J17+K17+I17+L17</f>
        <v>0</v>
      </c>
    </row>
    <row r="18" s="71" customFormat="true" ht="18" hidden="true" customHeight="true" spans="2:13">
      <c r="B18" s="88" t="s">
        <v>68</v>
      </c>
      <c r="C18" s="91" t="s">
        <v>53</v>
      </c>
      <c r="D18" s="92"/>
      <c r="E18" s="107"/>
      <c r="F18" s="106" t="e">
        <f>(D18-E18)/E18*100</f>
        <v>#DIV/0!</v>
      </c>
      <c r="G18" s="101"/>
      <c r="M18" s="71">
        <f>H18+J18+K18+I18+L18</f>
        <v>0</v>
      </c>
    </row>
    <row r="19" s="71" customFormat="true" ht="18" customHeight="true" spans="2:7">
      <c r="B19" s="93" t="s">
        <v>69</v>
      </c>
      <c r="C19" s="93"/>
      <c r="D19" s="93"/>
      <c r="E19" s="93"/>
      <c r="F19" s="93"/>
      <c r="G19" s="108"/>
    </row>
    <row r="20" s="70" customFormat="true" spans="2:256">
      <c r="B20" s="93"/>
      <c r="C20" s="93"/>
      <c r="D20" s="93"/>
      <c r="E20" s="93"/>
      <c r="F20" s="93"/>
      <c r="G20" s="73"/>
      <c r="HN20" s="74"/>
      <c r="HO20" s="74"/>
      <c r="HP20" s="74"/>
      <c r="HQ20" s="74"/>
      <c r="HR20" s="74"/>
      <c r="HS20" s="74"/>
      <c r="HT20" s="74"/>
      <c r="HU20" s="74"/>
      <c r="HV20" s="74"/>
      <c r="HW20" s="74"/>
      <c r="HX20" s="74"/>
      <c r="HY20" s="74"/>
      <c r="HZ20" s="74"/>
      <c r="IA20" s="74"/>
      <c r="IB20" s="74"/>
      <c r="IC20" s="74"/>
      <c r="ID20" s="74"/>
      <c r="IE20" s="74"/>
      <c r="IF20" s="74"/>
      <c r="IG20" s="74"/>
      <c r="IH20" s="74"/>
      <c r="II20" s="74"/>
      <c r="IJ20" s="74"/>
      <c r="IK20" s="74"/>
      <c r="IL20" s="74"/>
      <c r="IM20" s="74"/>
      <c r="IN20" s="74"/>
      <c r="IO20" s="74"/>
      <c r="IP20" s="74"/>
      <c r="IQ20" s="74"/>
      <c r="IR20" s="74"/>
      <c r="IS20" s="74"/>
      <c r="IT20" s="74"/>
      <c r="IU20" s="74"/>
      <c r="IV20" s="74"/>
    </row>
    <row r="21" s="70" customFormat="true" spans="2:256">
      <c r="B21" s="93"/>
      <c r="C21" s="93"/>
      <c r="D21" s="93"/>
      <c r="E21" s="93"/>
      <c r="F21" s="93"/>
      <c r="G21" s="73"/>
      <c r="M21" s="70">
        <f>M4/10000</f>
        <v>56.90901722</v>
      </c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</row>
    <row r="22" s="70" customFormat="true" spans="3:256">
      <c r="C22" s="72"/>
      <c r="D22" s="73"/>
      <c r="E22" s="73"/>
      <c r="F22" s="73"/>
      <c r="G22" s="97"/>
      <c r="M22" s="70">
        <f>H22+I22+J22+K22+L22</f>
        <v>0</v>
      </c>
      <c r="HN22" s="74"/>
      <c r="HO22" s="74"/>
      <c r="HP22" s="74"/>
      <c r="HQ22" s="74"/>
      <c r="HR22" s="74"/>
      <c r="HS22" s="74"/>
      <c r="HT22" s="74"/>
      <c r="HU22" s="74"/>
      <c r="HV22" s="74"/>
      <c r="HW22" s="74"/>
      <c r="HX22" s="74"/>
      <c r="HY22" s="74"/>
      <c r="HZ22" s="74"/>
      <c r="IA22" s="74"/>
      <c r="IB22" s="74"/>
      <c r="IC22" s="74"/>
      <c r="ID22" s="74"/>
      <c r="IE22" s="74"/>
      <c r="IF22" s="74"/>
      <c r="IG22" s="74"/>
      <c r="IH22" s="74"/>
      <c r="II22" s="74"/>
      <c r="IJ22" s="74"/>
      <c r="IK22" s="74"/>
      <c r="IL22" s="74"/>
      <c r="IM22" s="74"/>
      <c r="IN22" s="74"/>
      <c r="IO22" s="74"/>
      <c r="IP22" s="74"/>
      <c r="IQ22" s="74"/>
      <c r="IR22" s="74"/>
      <c r="IS22" s="74"/>
      <c r="IT22" s="74"/>
      <c r="IU22" s="74"/>
      <c r="IV22" s="74"/>
    </row>
    <row r="23" s="70" customFormat="true" spans="3:256">
      <c r="C23" s="72"/>
      <c r="D23" s="73"/>
      <c r="E23" s="73"/>
      <c r="F23" s="73"/>
      <c r="G23" s="73"/>
      <c r="HN23" s="74"/>
      <c r="HO23" s="74"/>
      <c r="HP23" s="74"/>
      <c r="HQ23" s="74"/>
      <c r="HR23" s="74"/>
      <c r="HS23" s="74"/>
      <c r="HT23" s="74"/>
      <c r="HU23" s="74"/>
      <c r="HV23" s="74"/>
      <c r="HW23" s="74"/>
      <c r="HX23" s="74"/>
      <c r="HY23" s="74"/>
      <c r="HZ23" s="74"/>
      <c r="IA23" s="74"/>
      <c r="IB23" s="74"/>
      <c r="IC23" s="74"/>
      <c r="ID23" s="74"/>
      <c r="IE23" s="74"/>
      <c r="IF23" s="74"/>
      <c r="IG23" s="74"/>
      <c r="IH23" s="74"/>
      <c r="II23" s="74"/>
      <c r="IJ23" s="74"/>
      <c r="IK23" s="74"/>
      <c r="IL23" s="74"/>
      <c r="IM23" s="74"/>
      <c r="IN23" s="74"/>
      <c r="IO23" s="74"/>
      <c r="IP23" s="74"/>
      <c r="IQ23" s="74"/>
      <c r="IR23" s="74"/>
      <c r="IS23" s="74"/>
      <c r="IT23" s="74"/>
      <c r="IU23" s="74"/>
      <c r="IV23" s="74"/>
    </row>
    <row r="24" s="70" customFormat="true" spans="3:256">
      <c r="C24" s="72"/>
      <c r="D24" s="73"/>
      <c r="E24" s="73"/>
      <c r="F24" s="73"/>
      <c r="G24" s="109" t="s">
        <v>70</v>
      </c>
      <c r="H24" s="70">
        <v>163915</v>
      </c>
      <c r="I24" s="70">
        <v>478444.69</v>
      </c>
      <c r="J24" s="70">
        <v>17673.9376000001</v>
      </c>
      <c r="M24" s="70">
        <f>(H24+I24+J24)/10000</f>
        <v>66.00336276</v>
      </c>
      <c r="HN24" s="74"/>
      <c r="HO24" s="74"/>
      <c r="HP24" s="74"/>
      <c r="HQ24" s="74"/>
      <c r="HR24" s="74"/>
      <c r="HS24" s="74"/>
      <c r="HT24" s="74"/>
      <c r="HU24" s="74"/>
      <c r="HV24" s="74"/>
      <c r="HW24" s="74"/>
      <c r="HX24" s="74"/>
      <c r="HY24" s="74"/>
      <c r="HZ24" s="74"/>
      <c r="IA24" s="74"/>
      <c r="IB24" s="74"/>
      <c r="IC24" s="74"/>
      <c r="ID24" s="74"/>
      <c r="IE24" s="74"/>
      <c r="IF24" s="74"/>
      <c r="IG24" s="74"/>
      <c r="IH24" s="74"/>
      <c r="II24" s="74"/>
      <c r="IJ24" s="74"/>
      <c r="IK24" s="74"/>
      <c r="IL24" s="74"/>
      <c r="IM24" s="74"/>
      <c r="IN24" s="74"/>
      <c r="IO24" s="74"/>
      <c r="IP24" s="74"/>
      <c r="IQ24" s="74"/>
      <c r="IR24" s="74"/>
      <c r="IS24" s="74"/>
      <c r="IT24" s="74"/>
      <c r="IU24" s="74"/>
      <c r="IV24" s="74"/>
    </row>
    <row r="25" s="70" customFormat="true" spans="3:256">
      <c r="C25" s="72"/>
      <c r="D25" s="73"/>
      <c r="E25" s="73"/>
      <c r="F25" s="73"/>
      <c r="G25" s="73"/>
      <c r="HN25" s="74"/>
      <c r="HO25" s="74"/>
      <c r="HP25" s="74"/>
      <c r="HQ25" s="74"/>
      <c r="HR25" s="74"/>
      <c r="HS25" s="74"/>
      <c r="HT25" s="74"/>
      <c r="HU25" s="74"/>
      <c r="HV25" s="74"/>
      <c r="HW25" s="74"/>
      <c r="HX25" s="74"/>
      <c r="HY25" s="74"/>
      <c r="HZ25" s="74"/>
      <c r="IA25" s="74"/>
      <c r="IB25" s="74"/>
      <c r="IC25" s="74"/>
      <c r="ID25" s="74"/>
      <c r="IE25" s="74"/>
      <c r="IF25" s="74"/>
      <c r="IG25" s="74"/>
      <c r="IH25" s="74"/>
      <c r="II25" s="74"/>
      <c r="IJ25" s="74"/>
      <c r="IK25" s="74"/>
      <c r="IL25" s="74"/>
      <c r="IM25" s="74"/>
      <c r="IN25" s="74"/>
      <c r="IO25" s="74"/>
      <c r="IP25" s="74"/>
      <c r="IQ25" s="74"/>
      <c r="IR25" s="74"/>
      <c r="IS25" s="74"/>
      <c r="IT25" s="74"/>
      <c r="IU25" s="74"/>
      <c r="IV25" s="74"/>
    </row>
    <row r="26" s="70" customFormat="true" spans="3:256">
      <c r="C26" s="72"/>
      <c r="D26" s="73"/>
      <c r="E26" s="73"/>
      <c r="F26" s="73"/>
      <c r="G26" s="73"/>
      <c r="HN26" s="74"/>
      <c r="HO26" s="74"/>
      <c r="HP26" s="74"/>
      <c r="HQ26" s="74"/>
      <c r="HR26" s="74"/>
      <c r="HS26" s="74"/>
      <c r="HT26" s="74"/>
      <c r="HU26" s="74"/>
      <c r="HV26" s="74"/>
      <c r="HW26" s="74"/>
      <c r="HX26" s="74"/>
      <c r="HY26" s="74"/>
      <c r="HZ26" s="74"/>
      <c r="IA26" s="74"/>
      <c r="IB26" s="74"/>
      <c r="IC26" s="74"/>
      <c r="ID26" s="74"/>
      <c r="IE26" s="74"/>
      <c r="IF26" s="74"/>
      <c r="IG26" s="74"/>
      <c r="IH26" s="74"/>
      <c r="II26" s="74"/>
      <c r="IJ26" s="74"/>
      <c r="IK26" s="74"/>
      <c r="IL26" s="74"/>
      <c r="IM26" s="74"/>
      <c r="IN26" s="74"/>
      <c r="IO26" s="74"/>
      <c r="IP26" s="74"/>
      <c r="IQ26" s="74"/>
      <c r="IR26" s="74"/>
      <c r="IS26" s="74"/>
      <c r="IT26" s="74"/>
      <c r="IU26" s="74"/>
      <c r="IV26" s="74"/>
    </row>
    <row r="27" s="70" customFormat="true" spans="3:256">
      <c r="C27" s="72"/>
      <c r="D27" s="73"/>
      <c r="E27" s="73"/>
      <c r="F27" s="73"/>
      <c r="G27" s="73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</row>
    <row r="28" s="70" customFormat="true" spans="3:256">
      <c r="C28" s="72"/>
      <c r="D28" s="73"/>
      <c r="E28" s="73"/>
      <c r="F28" s="73"/>
      <c r="G28" s="73"/>
      <c r="HN28" s="74"/>
      <c r="HO28" s="74"/>
      <c r="HP28" s="74"/>
      <c r="HQ28" s="74"/>
      <c r="HR28" s="74"/>
      <c r="HS28" s="74"/>
      <c r="HT28" s="74"/>
      <c r="HU28" s="74"/>
      <c r="HV28" s="74"/>
      <c r="HW28" s="74"/>
      <c r="HX28" s="74"/>
      <c r="HY28" s="74"/>
      <c r="HZ28" s="74"/>
      <c r="IA28" s="74"/>
      <c r="IB28" s="74"/>
      <c r="IC28" s="74"/>
      <c r="ID28" s="74"/>
      <c r="IE28" s="74"/>
      <c r="IF28" s="74"/>
      <c r="IG28" s="74"/>
      <c r="IH28" s="74"/>
      <c r="II28" s="74"/>
      <c r="IJ28" s="74"/>
      <c r="IK28" s="74"/>
      <c r="IL28" s="74"/>
      <c r="IM28" s="74"/>
      <c r="IN28" s="74"/>
      <c r="IO28" s="74"/>
      <c r="IP28" s="74"/>
      <c r="IQ28" s="74"/>
      <c r="IR28" s="74"/>
      <c r="IS28" s="74"/>
      <c r="IT28" s="74"/>
      <c r="IU28" s="74"/>
      <c r="IV28" s="74"/>
    </row>
    <row r="29" s="70" customFormat="true" spans="3:256">
      <c r="C29" s="72"/>
      <c r="D29" s="73"/>
      <c r="E29" s="73"/>
      <c r="F29" s="73"/>
      <c r="G29" s="73"/>
      <c r="HN29" s="74"/>
      <c r="HO29" s="74"/>
      <c r="HP29" s="74"/>
      <c r="HQ29" s="74"/>
      <c r="HR29" s="74"/>
      <c r="HS29" s="74"/>
      <c r="HT29" s="74"/>
      <c r="HU29" s="74"/>
      <c r="HV29" s="74"/>
      <c r="HW29" s="74"/>
      <c r="HX29" s="74"/>
      <c r="HY29" s="74"/>
      <c r="HZ29" s="74"/>
      <c r="IA29" s="74"/>
      <c r="IB29" s="74"/>
      <c r="IC29" s="74"/>
      <c r="ID29" s="74"/>
      <c r="IE29" s="74"/>
      <c r="IF29" s="74"/>
      <c r="IG29" s="74"/>
      <c r="IH29" s="74"/>
      <c r="II29" s="74"/>
      <c r="IJ29" s="74"/>
      <c r="IK29" s="74"/>
      <c r="IL29" s="74"/>
      <c r="IM29" s="74"/>
      <c r="IN29" s="74"/>
      <c r="IO29" s="74"/>
      <c r="IP29" s="74"/>
      <c r="IQ29" s="74"/>
      <c r="IR29" s="74"/>
      <c r="IS29" s="74"/>
      <c r="IT29" s="74"/>
      <c r="IU29" s="74"/>
      <c r="IV29" s="74"/>
    </row>
    <row r="30" s="70" customFormat="true" spans="3:256">
      <c r="C30" s="72"/>
      <c r="D30" s="73"/>
      <c r="E30" s="73"/>
      <c r="F30" s="73"/>
      <c r="G30" s="73"/>
      <c r="HN30" s="74"/>
      <c r="HO30" s="74"/>
      <c r="HP30" s="74"/>
      <c r="HQ30" s="74"/>
      <c r="HR30" s="74"/>
      <c r="HS30" s="74"/>
      <c r="HT30" s="74"/>
      <c r="HU30" s="74"/>
      <c r="HV30" s="74"/>
      <c r="HW30" s="74"/>
      <c r="HX30" s="74"/>
      <c r="HY30" s="74"/>
      <c r="HZ30" s="74"/>
      <c r="IA30" s="74"/>
      <c r="IB30" s="74"/>
      <c r="IC30" s="74"/>
      <c r="ID30" s="74"/>
      <c r="IE30" s="74"/>
      <c r="IF30" s="74"/>
      <c r="IG30" s="74"/>
      <c r="IH30" s="74"/>
      <c r="II30" s="74"/>
      <c r="IJ30" s="74"/>
      <c r="IK30" s="74"/>
      <c r="IL30" s="74"/>
      <c r="IM30" s="74"/>
      <c r="IN30" s="74"/>
      <c r="IO30" s="74"/>
      <c r="IP30" s="74"/>
      <c r="IQ30" s="74"/>
      <c r="IR30" s="74"/>
      <c r="IS30" s="74"/>
      <c r="IT30" s="74"/>
      <c r="IU30" s="74"/>
      <c r="IV30" s="74"/>
    </row>
    <row r="31" s="70" customFormat="true" spans="3:256">
      <c r="C31" s="72"/>
      <c r="D31" s="73"/>
      <c r="E31" s="73"/>
      <c r="F31" s="73"/>
      <c r="G31" s="73"/>
      <c r="HN31" s="74"/>
      <c r="HO31" s="74"/>
      <c r="HP31" s="74"/>
      <c r="HQ31" s="74"/>
      <c r="HR31" s="74"/>
      <c r="HS31" s="74"/>
      <c r="HT31" s="74"/>
      <c r="HU31" s="74"/>
      <c r="HV31" s="74"/>
      <c r="HW31" s="74"/>
      <c r="HX31" s="74"/>
      <c r="HY31" s="74"/>
      <c r="HZ31" s="74"/>
      <c r="IA31" s="74"/>
      <c r="IB31" s="74"/>
      <c r="IC31" s="74"/>
      <c r="ID31" s="74"/>
      <c r="IE31" s="74"/>
      <c r="IF31" s="74"/>
      <c r="IG31" s="74"/>
      <c r="IH31" s="74"/>
      <c r="II31" s="74"/>
      <c r="IJ31" s="74"/>
      <c r="IK31" s="74"/>
      <c r="IL31" s="74"/>
      <c r="IM31" s="74"/>
      <c r="IN31" s="74"/>
      <c r="IO31" s="74"/>
      <c r="IP31" s="74"/>
      <c r="IQ31" s="74"/>
      <c r="IR31" s="74"/>
      <c r="IS31" s="74"/>
      <c r="IT31" s="74"/>
      <c r="IU31" s="74"/>
      <c r="IV31" s="74"/>
    </row>
    <row r="32" s="70" customFormat="true" spans="3:256">
      <c r="C32" s="72"/>
      <c r="D32" s="73"/>
      <c r="E32" s="73"/>
      <c r="F32" s="73"/>
      <c r="G32" s="73"/>
      <c r="HN32" s="74"/>
      <c r="HO32" s="74"/>
      <c r="HP32" s="74"/>
      <c r="HQ32" s="74"/>
      <c r="HR32" s="74"/>
      <c r="HS32" s="74"/>
      <c r="HT32" s="74"/>
      <c r="HU32" s="74"/>
      <c r="HV32" s="74"/>
      <c r="HW32" s="74"/>
      <c r="HX32" s="74"/>
      <c r="HY32" s="74"/>
      <c r="HZ32" s="74"/>
      <c r="IA32" s="74"/>
      <c r="IB32" s="74"/>
      <c r="IC32" s="74"/>
      <c r="ID32" s="74"/>
      <c r="IE32" s="74"/>
      <c r="IF32" s="74"/>
      <c r="IG32" s="74"/>
      <c r="IH32" s="74"/>
      <c r="II32" s="74"/>
      <c r="IJ32" s="74"/>
      <c r="IK32" s="74"/>
      <c r="IL32" s="74"/>
      <c r="IM32" s="74"/>
      <c r="IN32" s="74"/>
      <c r="IO32" s="74"/>
      <c r="IP32" s="74"/>
      <c r="IQ32" s="74"/>
      <c r="IR32" s="74"/>
      <c r="IS32" s="74"/>
      <c r="IT32" s="74"/>
      <c r="IU32" s="74"/>
      <c r="IV32" s="74"/>
    </row>
    <row r="33" s="70" customFormat="true" spans="3:256">
      <c r="C33" s="72"/>
      <c r="D33" s="73"/>
      <c r="E33" s="73"/>
      <c r="F33" s="73"/>
      <c r="G33" s="73"/>
      <c r="HN33" s="74"/>
      <c r="HO33" s="74"/>
      <c r="HP33" s="74"/>
      <c r="HQ33" s="74"/>
      <c r="HR33" s="74"/>
      <c r="HS33" s="74"/>
      <c r="HT33" s="74"/>
      <c r="HU33" s="74"/>
      <c r="HV33" s="74"/>
      <c r="HW33" s="74"/>
      <c r="HX33" s="74"/>
      <c r="HY33" s="74"/>
      <c r="HZ33" s="74"/>
      <c r="IA33" s="74"/>
      <c r="IB33" s="74"/>
      <c r="IC33" s="74"/>
      <c r="ID33" s="74"/>
      <c r="IE33" s="74"/>
      <c r="IF33" s="74"/>
      <c r="IG33" s="74"/>
      <c r="IH33" s="74"/>
      <c r="II33" s="74"/>
      <c r="IJ33" s="74"/>
      <c r="IK33" s="74"/>
      <c r="IL33" s="74"/>
      <c r="IM33" s="74"/>
      <c r="IN33" s="74"/>
      <c r="IO33" s="74"/>
      <c r="IP33" s="74"/>
      <c r="IQ33" s="74"/>
      <c r="IR33" s="74"/>
      <c r="IS33" s="74"/>
      <c r="IT33" s="74"/>
      <c r="IU33" s="74"/>
      <c r="IV33" s="74"/>
    </row>
    <row r="34" s="70" customFormat="true" spans="3:256">
      <c r="C34" s="72"/>
      <c r="D34" s="73"/>
      <c r="E34" s="73"/>
      <c r="F34" s="73"/>
      <c r="G34" s="73"/>
      <c r="HN34" s="74"/>
      <c r="HO34" s="74"/>
      <c r="HP34" s="74"/>
      <c r="HQ34" s="74"/>
      <c r="HR34" s="74"/>
      <c r="HS34" s="74"/>
      <c r="HT34" s="74"/>
      <c r="HU34" s="74"/>
      <c r="HV34" s="74"/>
      <c r="HW34" s="74"/>
      <c r="HX34" s="74"/>
      <c r="HY34" s="74"/>
      <c r="HZ34" s="74"/>
      <c r="IA34" s="74"/>
      <c r="IB34" s="74"/>
      <c r="IC34" s="74"/>
      <c r="ID34" s="74"/>
      <c r="IE34" s="74"/>
      <c r="IF34" s="74"/>
      <c r="IG34" s="74"/>
      <c r="IH34" s="74"/>
      <c r="II34" s="74"/>
      <c r="IJ34" s="74"/>
      <c r="IK34" s="74"/>
      <c r="IL34" s="74"/>
      <c r="IM34" s="74"/>
      <c r="IN34" s="74"/>
      <c r="IO34" s="74"/>
      <c r="IP34" s="74"/>
      <c r="IQ34" s="74"/>
      <c r="IR34" s="74"/>
      <c r="IS34" s="74"/>
      <c r="IT34" s="74"/>
      <c r="IU34" s="74"/>
      <c r="IV34" s="74"/>
    </row>
    <row r="35" s="70" customFormat="true" spans="3:256">
      <c r="C35" s="72"/>
      <c r="D35" s="73"/>
      <c r="E35" s="73"/>
      <c r="F35" s="73"/>
      <c r="G35" s="73"/>
      <c r="HN35" s="74"/>
      <c r="HO35" s="74"/>
      <c r="HP35" s="74"/>
      <c r="HQ35" s="74"/>
      <c r="HR35" s="74"/>
      <c r="HS35" s="74"/>
      <c r="HT35" s="74"/>
      <c r="HU35" s="74"/>
      <c r="HV35" s="74"/>
      <c r="HW35" s="74"/>
      <c r="HX35" s="74"/>
      <c r="HY35" s="74"/>
      <c r="HZ35" s="74"/>
      <c r="IA35" s="74"/>
      <c r="IB35" s="74"/>
      <c r="IC35" s="74"/>
      <c r="ID35" s="74"/>
      <c r="IE35" s="74"/>
      <c r="IF35" s="74"/>
      <c r="IG35" s="74"/>
      <c r="IH35" s="74"/>
      <c r="II35" s="74"/>
      <c r="IJ35" s="74"/>
      <c r="IK35" s="74"/>
      <c r="IL35" s="74"/>
      <c r="IM35" s="74"/>
      <c r="IN35" s="74"/>
      <c r="IO35" s="74"/>
      <c r="IP35" s="74"/>
      <c r="IQ35" s="74"/>
      <c r="IR35" s="74"/>
      <c r="IS35" s="74"/>
      <c r="IT35" s="74"/>
      <c r="IU35" s="74"/>
      <c r="IV35" s="74"/>
    </row>
    <row r="36" s="70" customFormat="true" spans="3:256">
      <c r="C36" s="72"/>
      <c r="D36" s="73"/>
      <c r="E36" s="73"/>
      <c r="F36" s="73"/>
      <c r="G36" s="73"/>
      <c r="HN36" s="74"/>
      <c r="HO36" s="74"/>
      <c r="HP36" s="74"/>
      <c r="HQ36" s="74"/>
      <c r="HR36" s="74"/>
      <c r="HS36" s="74"/>
      <c r="HT36" s="74"/>
      <c r="HU36" s="74"/>
      <c r="HV36" s="74"/>
      <c r="HW36" s="74"/>
      <c r="HX36" s="74"/>
      <c r="HY36" s="74"/>
      <c r="HZ36" s="74"/>
      <c r="IA36" s="74"/>
      <c r="IB36" s="74"/>
      <c r="IC36" s="74"/>
      <c r="ID36" s="74"/>
      <c r="IE36" s="74"/>
      <c r="IF36" s="74"/>
      <c r="IG36" s="74"/>
      <c r="IH36" s="74"/>
      <c r="II36" s="74"/>
      <c r="IJ36" s="74"/>
      <c r="IK36" s="74"/>
      <c r="IL36" s="74"/>
      <c r="IM36" s="74"/>
      <c r="IN36" s="74"/>
      <c r="IO36" s="74"/>
      <c r="IP36" s="74"/>
      <c r="IQ36" s="74"/>
      <c r="IR36" s="74"/>
      <c r="IS36" s="74"/>
      <c r="IT36" s="74"/>
      <c r="IU36" s="74"/>
      <c r="IV36" s="74"/>
    </row>
    <row r="37" s="70" customFormat="true" spans="3:256">
      <c r="C37" s="72"/>
      <c r="D37" s="73"/>
      <c r="E37" s="73"/>
      <c r="F37" s="73"/>
      <c r="G37" s="73"/>
      <c r="HN37" s="74"/>
      <c r="HO37" s="74"/>
      <c r="HP37" s="74"/>
      <c r="HQ37" s="74"/>
      <c r="HR37" s="74"/>
      <c r="HS37" s="74"/>
      <c r="HT37" s="74"/>
      <c r="HU37" s="74"/>
      <c r="HV37" s="74"/>
      <c r="HW37" s="74"/>
      <c r="HX37" s="74"/>
      <c r="HY37" s="74"/>
      <c r="HZ37" s="74"/>
      <c r="IA37" s="74"/>
      <c r="IB37" s="74"/>
      <c r="IC37" s="74"/>
      <c r="ID37" s="74"/>
      <c r="IE37" s="74"/>
      <c r="IF37" s="74"/>
      <c r="IG37" s="74"/>
      <c r="IH37" s="74"/>
      <c r="II37" s="74"/>
      <c r="IJ37" s="74"/>
      <c r="IK37" s="74"/>
      <c r="IL37" s="74"/>
      <c r="IM37" s="74"/>
      <c r="IN37" s="74"/>
      <c r="IO37" s="74"/>
      <c r="IP37" s="74"/>
      <c r="IQ37" s="74"/>
      <c r="IR37" s="74"/>
      <c r="IS37" s="74"/>
      <c r="IT37" s="74"/>
      <c r="IU37" s="74"/>
      <c r="IV37" s="74"/>
    </row>
    <row r="38" s="70" customFormat="true" spans="3:256">
      <c r="C38" s="72"/>
      <c r="D38" s="73"/>
      <c r="E38" s="73"/>
      <c r="F38" s="73"/>
      <c r="G38" s="73"/>
      <c r="HN38" s="74"/>
      <c r="HO38" s="74"/>
      <c r="HP38" s="74"/>
      <c r="HQ38" s="74"/>
      <c r="HR38" s="74"/>
      <c r="HS38" s="74"/>
      <c r="HT38" s="74"/>
      <c r="HU38" s="74"/>
      <c r="HV38" s="74"/>
      <c r="HW38" s="74"/>
      <c r="HX38" s="74"/>
      <c r="HY38" s="74"/>
      <c r="HZ38" s="74"/>
      <c r="IA38" s="74"/>
      <c r="IB38" s="74"/>
      <c r="IC38" s="74"/>
      <c r="ID38" s="74"/>
      <c r="IE38" s="74"/>
      <c r="IF38" s="74"/>
      <c r="IG38" s="74"/>
      <c r="IH38" s="74"/>
      <c r="II38" s="74"/>
      <c r="IJ38" s="74"/>
      <c r="IK38" s="74"/>
      <c r="IL38" s="74"/>
      <c r="IM38" s="74"/>
      <c r="IN38" s="74"/>
      <c r="IO38" s="74"/>
      <c r="IP38" s="74"/>
      <c r="IQ38" s="74"/>
      <c r="IR38" s="74"/>
      <c r="IS38" s="74"/>
      <c r="IT38" s="74"/>
      <c r="IU38" s="74"/>
      <c r="IV38" s="74"/>
    </row>
    <row r="39" s="70" customFormat="true" spans="3:256">
      <c r="C39" s="72"/>
      <c r="D39" s="73"/>
      <c r="E39" s="73"/>
      <c r="F39" s="73"/>
      <c r="G39" s="73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</row>
    <row r="40" s="70" customFormat="true" spans="3:256">
      <c r="C40" s="72"/>
      <c r="D40" s="73"/>
      <c r="E40" s="73"/>
      <c r="F40" s="73"/>
      <c r="G40" s="73"/>
      <c r="HN40" s="74"/>
      <c r="HO40" s="74"/>
      <c r="HP40" s="74"/>
      <c r="HQ40" s="74"/>
      <c r="HR40" s="74"/>
      <c r="HS40" s="74"/>
      <c r="HT40" s="74"/>
      <c r="HU40" s="74"/>
      <c r="HV40" s="74"/>
      <c r="HW40" s="74"/>
      <c r="HX40" s="74"/>
      <c r="HY40" s="74"/>
      <c r="HZ40" s="74"/>
      <c r="IA40" s="74"/>
      <c r="IB40" s="74"/>
      <c r="IC40" s="74"/>
      <c r="ID40" s="74"/>
      <c r="IE40" s="74"/>
      <c r="IF40" s="74"/>
      <c r="IG40" s="74"/>
      <c r="IH40" s="74"/>
      <c r="II40" s="74"/>
      <c r="IJ40" s="74"/>
      <c r="IK40" s="74"/>
      <c r="IL40" s="74"/>
      <c r="IM40" s="74"/>
      <c r="IN40" s="74"/>
      <c r="IO40" s="74"/>
      <c r="IP40" s="74"/>
      <c r="IQ40" s="74"/>
      <c r="IR40" s="74"/>
      <c r="IS40" s="74"/>
      <c r="IT40" s="74"/>
      <c r="IU40" s="74"/>
      <c r="IV40" s="74"/>
    </row>
    <row r="41" s="70" customFormat="true" ht="25.5" hidden="true" customHeight="true" spans="2:256">
      <c r="B41" s="94"/>
      <c r="C41" s="72"/>
      <c r="D41" s="73"/>
      <c r="E41" s="73"/>
      <c r="HN41" s="74"/>
      <c r="HO41" s="74"/>
      <c r="HP41" s="74"/>
      <c r="HQ41" s="74"/>
      <c r="HR41" s="74"/>
      <c r="HS41" s="74"/>
      <c r="HT41" s="74"/>
      <c r="HU41" s="74"/>
      <c r="HV41" s="74"/>
      <c r="HW41" s="74"/>
      <c r="HX41" s="74"/>
      <c r="HY41" s="74"/>
      <c r="HZ41" s="74"/>
      <c r="IA41" s="74"/>
      <c r="IB41" s="74"/>
      <c r="IC41" s="74"/>
      <c r="ID41" s="74"/>
      <c r="IE41" s="74"/>
      <c r="IF41" s="74"/>
      <c r="IG41" s="74"/>
      <c r="IH41" s="74"/>
      <c r="II41" s="74"/>
      <c r="IJ41" s="74"/>
      <c r="IK41" s="74"/>
      <c r="IL41" s="74"/>
      <c r="IM41" s="74"/>
      <c r="IN41" s="74"/>
      <c r="IO41" s="74"/>
      <c r="IP41" s="74"/>
      <c r="IQ41" s="74"/>
      <c r="IR41" s="74"/>
      <c r="IS41" s="74"/>
      <c r="IT41" s="74"/>
      <c r="IU41" s="74"/>
      <c r="IV41" s="74"/>
    </row>
    <row r="42" s="70" customFormat="true" spans="3:256">
      <c r="C42" s="72"/>
      <c r="D42" s="73"/>
      <c r="E42" s="73"/>
      <c r="F42" s="73"/>
      <c r="G42" s="73"/>
      <c r="HN42" s="74"/>
      <c r="HO42" s="74"/>
      <c r="HP42" s="74"/>
      <c r="HQ42" s="74"/>
      <c r="HR42" s="74"/>
      <c r="HS42" s="74"/>
      <c r="HT42" s="74"/>
      <c r="HU42" s="74"/>
      <c r="HV42" s="74"/>
      <c r="HW42" s="74"/>
      <c r="HX42" s="74"/>
      <c r="HY42" s="74"/>
      <c r="HZ42" s="74"/>
      <c r="IA42" s="74"/>
      <c r="IB42" s="74"/>
      <c r="IC42" s="74"/>
      <c r="ID42" s="74"/>
      <c r="IE42" s="74"/>
      <c r="IF42" s="74"/>
      <c r="IG42" s="74"/>
      <c r="IH42" s="74"/>
      <c r="II42" s="74"/>
      <c r="IJ42" s="74"/>
      <c r="IK42" s="74"/>
      <c r="IL42" s="74"/>
      <c r="IM42" s="74"/>
      <c r="IN42" s="74"/>
      <c r="IO42" s="74"/>
      <c r="IP42" s="74"/>
      <c r="IQ42" s="74"/>
      <c r="IR42" s="74"/>
      <c r="IS42" s="74"/>
      <c r="IT42" s="74"/>
      <c r="IU42" s="74"/>
      <c r="IV42" s="74"/>
    </row>
    <row r="43" s="70" customFormat="true" ht="17.25" customHeight="true" spans="222:256">
      <c r="HN43" s="74"/>
      <c r="HO43" s="74"/>
      <c r="HP43" s="74"/>
      <c r="HQ43" s="74"/>
      <c r="HR43" s="74"/>
      <c r="HS43" s="74"/>
      <c r="HT43" s="74"/>
      <c r="HU43" s="74"/>
      <c r="HV43" s="74"/>
      <c r="HW43" s="74"/>
      <c r="HX43" s="74"/>
      <c r="HY43" s="74"/>
      <c r="HZ43" s="74"/>
      <c r="IA43" s="74"/>
      <c r="IB43" s="74"/>
      <c r="IC43" s="74"/>
      <c r="ID43" s="74"/>
      <c r="IE43" s="74"/>
      <c r="IF43" s="74"/>
      <c r="IG43" s="74"/>
      <c r="IH43" s="74"/>
      <c r="II43" s="74"/>
      <c r="IJ43" s="74"/>
      <c r="IK43" s="74"/>
      <c r="IL43" s="74"/>
      <c r="IM43" s="74"/>
      <c r="IN43" s="74"/>
      <c r="IO43" s="74"/>
      <c r="IP43" s="74"/>
      <c r="IQ43" s="74"/>
      <c r="IR43" s="74"/>
      <c r="IS43" s="74"/>
      <c r="IT43" s="74"/>
      <c r="IU43" s="74"/>
      <c r="IV43" s="74"/>
    </row>
    <row r="44" s="70" customFormat="true" ht="17.25" customHeight="true" spans="222:256">
      <c r="HN44" s="74"/>
      <c r="HO44" s="74"/>
      <c r="HP44" s="74"/>
      <c r="HQ44" s="74"/>
      <c r="HR44" s="74"/>
      <c r="HS44" s="74"/>
      <c r="HT44" s="74"/>
      <c r="HU44" s="74"/>
      <c r="HV44" s="74"/>
      <c r="HW44" s="74"/>
      <c r="HX44" s="74"/>
      <c r="HY44" s="74"/>
      <c r="HZ44" s="74"/>
      <c r="IA44" s="74"/>
      <c r="IB44" s="74"/>
      <c r="IC44" s="74"/>
      <c r="ID44" s="74"/>
      <c r="IE44" s="74"/>
      <c r="IF44" s="74"/>
      <c r="IG44" s="74"/>
      <c r="IH44" s="74"/>
      <c r="II44" s="74"/>
      <c r="IJ44" s="74"/>
      <c r="IK44" s="74"/>
      <c r="IL44" s="74"/>
      <c r="IM44" s="74"/>
      <c r="IN44" s="74"/>
      <c r="IO44" s="74"/>
      <c r="IP44" s="74"/>
      <c r="IQ44" s="74"/>
      <c r="IR44" s="74"/>
      <c r="IS44" s="74"/>
      <c r="IT44" s="74"/>
      <c r="IU44" s="74"/>
      <c r="IV44" s="74"/>
    </row>
    <row r="45" s="70" customFormat="true" ht="17.25" customHeight="true" spans="222:256">
      <c r="HN45" s="74"/>
      <c r="HO45" s="74"/>
      <c r="HP45" s="74"/>
      <c r="HQ45" s="74"/>
      <c r="HR45" s="74"/>
      <c r="HS45" s="74"/>
      <c r="HT45" s="74"/>
      <c r="HU45" s="74"/>
      <c r="HV45" s="74"/>
      <c r="HW45" s="74"/>
      <c r="HX45" s="74"/>
      <c r="HY45" s="74"/>
      <c r="HZ45" s="74"/>
      <c r="IA45" s="74"/>
      <c r="IB45" s="74"/>
      <c r="IC45" s="74"/>
      <c r="ID45" s="74"/>
      <c r="IE45" s="74"/>
      <c r="IF45" s="74"/>
      <c r="IG45" s="74"/>
      <c r="IH45" s="74"/>
      <c r="II45" s="74"/>
      <c r="IJ45" s="74"/>
      <c r="IK45" s="74"/>
      <c r="IL45" s="74"/>
      <c r="IM45" s="74"/>
      <c r="IN45" s="74"/>
      <c r="IO45" s="74"/>
      <c r="IP45" s="74"/>
      <c r="IQ45" s="74"/>
      <c r="IR45" s="74"/>
      <c r="IS45" s="74"/>
      <c r="IT45" s="74"/>
      <c r="IU45" s="74"/>
      <c r="IV45" s="74"/>
    </row>
    <row r="46" s="70" customFormat="true" ht="17.25" customHeight="true" spans="222:256">
      <c r="HN46" s="74"/>
      <c r="HO46" s="74"/>
      <c r="HP46" s="74"/>
      <c r="HQ46" s="74"/>
      <c r="HR46" s="74"/>
      <c r="HS46" s="74"/>
      <c r="HT46" s="74"/>
      <c r="HU46" s="74"/>
      <c r="HV46" s="74"/>
      <c r="HW46" s="74"/>
      <c r="HX46" s="74"/>
      <c r="HY46" s="74"/>
      <c r="HZ46" s="74"/>
      <c r="IA46" s="74"/>
      <c r="IB46" s="74"/>
      <c r="IC46" s="74"/>
      <c r="ID46" s="74"/>
      <c r="IE46" s="74"/>
      <c r="IF46" s="74"/>
      <c r="IG46" s="74"/>
      <c r="IH46" s="74"/>
      <c r="II46" s="74"/>
      <c r="IJ46" s="74"/>
      <c r="IK46" s="74"/>
      <c r="IL46" s="74"/>
      <c r="IM46" s="74"/>
      <c r="IN46" s="74"/>
      <c r="IO46" s="74"/>
      <c r="IP46" s="74"/>
      <c r="IQ46" s="74"/>
      <c r="IR46" s="74"/>
      <c r="IS46" s="74"/>
      <c r="IT46" s="74"/>
      <c r="IU46" s="74"/>
      <c r="IV46" s="74"/>
    </row>
    <row r="47" s="70" customFormat="true" ht="17.25" customHeight="true" spans="222:256">
      <c r="HN47" s="74"/>
      <c r="HO47" s="74"/>
      <c r="HP47" s="74"/>
      <c r="HQ47" s="74"/>
      <c r="HR47" s="74"/>
      <c r="HS47" s="74"/>
      <c r="HT47" s="74"/>
      <c r="HU47" s="74"/>
      <c r="HV47" s="74"/>
      <c r="HW47" s="74"/>
      <c r="HX47" s="74"/>
      <c r="HY47" s="74"/>
      <c r="HZ47" s="74"/>
      <c r="IA47" s="74"/>
      <c r="IB47" s="74"/>
      <c r="IC47" s="74"/>
      <c r="ID47" s="74"/>
      <c r="IE47" s="74"/>
      <c r="IF47" s="74"/>
      <c r="IG47" s="74"/>
      <c r="IH47" s="74"/>
      <c r="II47" s="74"/>
      <c r="IJ47" s="74"/>
      <c r="IK47" s="74"/>
      <c r="IL47" s="74"/>
      <c r="IM47" s="74"/>
      <c r="IN47" s="74"/>
      <c r="IO47" s="74"/>
      <c r="IP47" s="74"/>
      <c r="IQ47" s="74"/>
      <c r="IR47" s="74"/>
      <c r="IS47" s="74"/>
      <c r="IT47" s="74"/>
      <c r="IU47" s="74"/>
      <c r="IV47" s="74"/>
    </row>
    <row r="48" s="70" customFormat="true" ht="19.5" customHeight="true" spans="222:256">
      <c r="HN48" s="74"/>
      <c r="HO48" s="74"/>
      <c r="HP48" s="74"/>
      <c r="HQ48" s="74"/>
      <c r="HR48" s="74"/>
      <c r="HS48" s="74"/>
      <c r="HT48" s="74"/>
      <c r="HU48" s="74"/>
      <c r="HV48" s="74"/>
      <c r="HW48" s="74"/>
      <c r="HX48" s="74"/>
      <c r="HY48" s="74"/>
      <c r="HZ48" s="74"/>
      <c r="IA48" s="74"/>
      <c r="IB48" s="74"/>
      <c r="IC48" s="74"/>
      <c r="ID48" s="74"/>
      <c r="IE48" s="74"/>
      <c r="IF48" s="74"/>
      <c r="IG48" s="74"/>
      <c r="IH48" s="74"/>
      <c r="II48" s="74"/>
      <c r="IJ48" s="74"/>
      <c r="IK48" s="74"/>
      <c r="IL48" s="74"/>
      <c r="IM48" s="74"/>
      <c r="IN48" s="74"/>
      <c r="IO48" s="74"/>
      <c r="IP48" s="74"/>
      <c r="IQ48" s="74"/>
      <c r="IR48" s="74"/>
      <c r="IS48" s="74"/>
      <c r="IT48" s="74"/>
      <c r="IU48" s="74"/>
      <c r="IV48" s="74"/>
    </row>
    <row r="49" s="70" customFormat="true" ht="21" customHeight="true" spans="222:256">
      <c r="HN49" s="74"/>
      <c r="HO49" s="74"/>
      <c r="HP49" s="74"/>
      <c r="HQ49" s="74"/>
      <c r="HR49" s="74"/>
      <c r="HS49" s="74"/>
      <c r="HT49" s="74"/>
      <c r="HU49" s="74"/>
      <c r="HV49" s="74"/>
      <c r="HW49" s="74"/>
      <c r="HX49" s="74"/>
      <c r="HY49" s="74"/>
      <c r="HZ49" s="74"/>
      <c r="IA49" s="74"/>
      <c r="IB49" s="74"/>
      <c r="IC49" s="74"/>
      <c r="ID49" s="74"/>
      <c r="IE49" s="74"/>
      <c r="IF49" s="74"/>
      <c r="IG49" s="74"/>
      <c r="IH49" s="74"/>
      <c r="II49" s="74"/>
      <c r="IJ49" s="74"/>
      <c r="IK49" s="74"/>
      <c r="IL49" s="74"/>
      <c r="IM49" s="74"/>
      <c r="IN49" s="74"/>
      <c r="IO49" s="74"/>
      <c r="IP49" s="74"/>
      <c r="IQ49" s="74"/>
      <c r="IR49" s="74"/>
      <c r="IS49" s="74"/>
      <c r="IT49" s="74"/>
      <c r="IU49" s="74"/>
      <c r="IV49" s="74"/>
    </row>
    <row r="50" s="70" customFormat="true" ht="18.75" customHeight="true" spans="222:256">
      <c r="HN50" s="74"/>
      <c r="HO50" s="74"/>
      <c r="HP50" s="74"/>
      <c r="HQ50" s="74"/>
      <c r="HR50" s="74"/>
      <c r="HS50" s="74"/>
      <c r="HT50" s="74"/>
      <c r="HU50" s="74"/>
      <c r="HV50" s="74"/>
      <c r="HW50" s="74"/>
      <c r="HX50" s="74"/>
      <c r="HY50" s="74"/>
      <c r="HZ50" s="74"/>
      <c r="IA50" s="74"/>
      <c r="IB50" s="74"/>
      <c r="IC50" s="74"/>
      <c r="ID50" s="74"/>
      <c r="IE50" s="74"/>
      <c r="IF50" s="74"/>
      <c r="IG50" s="74"/>
      <c r="IH50" s="74"/>
      <c r="II50" s="74"/>
      <c r="IJ50" s="74"/>
      <c r="IK50" s="74"/>
      <c r="IL50" s="74"/>
      <c r="IM50" s="74"/>
      <c r="IN50" s="74"/>
      <c r="IO50" s="74"/>
      <c r="IP50" s="74"/>
      <c r="IQ50" s="74"/>
      <c r="IR50" s="74"/>
      <c r="IS50" s="74"/>
      <c r="IT50" s="74"/>
      <c r="IU50" s="74"/>
      <c r="IV50" s="74"/>
    </row>
    <row r="51" s="70" customFormat="true" spans="222:256">
      <c r="HN51" s="74"/>
      <c r="HO51" s="74"/>
      <c r="HP51" s="74"/>
      <c r="HQ51" s="74"/>
      <c r="HR51" s="74"/>
      <c r="HS51" s="74"/>
      <c r="HT51" s="74"/>
      <c r="HU51" s="74"/>
      <c r="HV51" s="74"/>
      <c r="HW51" s="74"/>
      <c r="HX51" s="74"/>
      <c r="HY51" s="74"/>
      <c r="HZ51" s="74"/>
      <c r="IA51" s="74"/>
      <c r="IB51" s="74"/>
      <c r="IC51" s="74"/>
      <c r="ID51" s="74"/>
      <c r="IE51" s="74"/>
      <c r="IF51" s="74"/>
      <c r="IG51" s="74"/>
      <c r="IH51" s="74"/>
      <c r="II51" s="74"/>
      <c r="IJ51" s="74"/>
      <c r="IK51" s="74"/>
      <c r="IL51" s="74"/>
      <c r="IM51" s="74"/>
      <c r="IN51" s="74"/>
      <c r="IO51" s="74"/>
      <c r="IP51" s="74"/>
      <c r="IQ51" s="74"/>
      <c r="IR51" s="74"/>
      <c r="IS51" s="74"/>
      <c r="IT51" s="74"/>
      <c r="IU51" s="74"/>
      <c r="IV51" s="74"/>
    </row>
    <row r="52" s="70" customFormat="true" spans="3:256">
      <c r="C52" s="72"/>
      <c r="D52" s="73"/>
      <c r="E52" s="73"/>
      <c r="F52" s="73"/>
      <c r="G52" s="73"/>
      <c r="HN52" s="74"/>
      <c r="HO52" s="74"/>
      <c r="HP52" s="74"/>
      <c r="HQ52" s="74"/>
      <c r="HR52" s="74"/>
      <c r="HS52" s="74"/>
      <c r="HT52" s="74"/>
      <c r="HU52" s="74"/>
      <c r="HV52" s="74"/>
      <c r="HW52" s="74"/>
      <c r="HX52" s="74"/>
      <c r="HY52" s="74"/>
      <c r="HZ52" s="74"/>
      <c r="IA52" s="74"/>
      <c r="IB52" s="74"/>
      <c r="IC52" s="74"/>
      <c r="ID52" s="74"/>
      <c r="IE52" s="74"/>
      <c r="IF52" s="74"/>
      <c r="IG52" s="74"/>
      <c r="IH52" s="74"/>
      <c r="II52" s="74"/>
      <c r="IJ52" s="74"/>
      <c r="IK52" s="74"/>
      <c r="IL52" s="74"/>
      <c r="IM52" s="74"/>
      <c r="IN52" s="74"/>
      <c r="IO52" s="74"/>
      <c r="IP52" s="74"/>
      <c r="IQ52" s="74"/>
      <c r="IR52" s="74"/>
      <c r="IS52" s="74"/>
      <c r="IT52" s="74"/>
      <c r="IU52" s="74"/>
      <c r="IV52" s="74"/>
    </row>
    <row r="53" s="70" customFormat="true" spans="222:256">
      <c r="HN53" s="74"/>
      <c r="HO53" s="74"/>
      <c r="HP53" s="74"/>
      <c r="HQ53" s="74"/>
      <c r="HR53" s="74"/>
      <c r="HS53" s="74"/>
      <c r="HT53" s="74"/>
      <c r="HU53" s="74"/>
      <c r="HV53" s="74"/>
      <c r="HW53" s="74"/>
      <c r="HX53" s="74"/>
      <c r="HY53" s="74"/>
      <c r="HZ53" s="74"/>
      <c r="IA53" s="74"/>
      <c r="IB53" s="74"/>
      <c r="IC53" s="74"/>
      <c r="ID53" s="74"/>
      <c r="IE53" s="74"/>
      <c r="IF53" s="74"/>
      <c r="IG53" s="74"/>
      <c r="IH53" s="74"/>
      <c r="II53" s="74"/>
      <c r="IJ53" s="74"/>
      <c r="IK53" s="74"/>
      <c r="IL53" s="74"/>
      <c r="IM53" s="74"/>
      <c r="IN53" s="74"/>
      <c r="IO53" s="74"/>
      <c r="IP53" s="74"/>
      <c r="IQ53" s="74"/>
      <c r="IR53" s="74"/>
      <c r="IS53" s="74"/>
      <c r="IT53" s="74"/>
      <c r="IU53" s="74"/>
      <c r="IV53" s="74"/>
    </row>
    <row r="54" s="70" customFormat="true" spans="222:256">
      <c r="HN54" s="74"/>
      <c r="HO54" s="74"/>
      <c r="HP54" s="74"/>
      <c r="HQ54" s="74"/>
      <c r="HR54" s="74"/>
      <c r="HS54" s="74"/>
      <c r="HT54" s="74"/>
      <c r="HU54" s="74"/>
      <c r="HV54" s="74"/>
      <c r="HW54" s="74"/>
      <c r="HX54" s="74"/>
      <c r="HY54" s="74"/>
      <c r="HZ54" s="74"/>
      <c r="IA54" s="74"/>
      <c r="IB54" s="74"/>
      <c r="IC54" s="74"/>
      <c r="ID54" s="74"/>
      <c r="IE54" s="74"/>
      <c r="IF54" s="74"/>
      <c r="IG54" s="74"/>
      <c r="IH54" s="74"/>
      <c r="II54" s="74"/>
      <c r="IJ54" s="74"/>
      <c r="IK54" s="74"/>
      <c r="IL54" s="74"/>
      <c r="IM54" s="74"/>
      <c r="IN54" s="74"/>
      <c r="IO54" s="74"/>
      <c r="IP54" s="74"/>
      <c r="IQ54" s="74"/>
      <c r="IR54" s="74"/>
      <c r="IS54" s="74"/>
      <c r="IT54" s="74"/>
      <c r="IU54" s="74"/>
      <c r="IV54" s="74"/>
    </row>
    <row r="55" s="70" customFormat="true" spans="6:256">
      <c r="F55" s="73"/>
      <c r="G55" s="73"/>
      <c r="HN55" s="74"/>
      <c r="HO55" s="74"/>
      <c r="HP55" s="74"/>
      <c r="HQ55" s="74"/>
      <c r="HR55" s="74"/>
      <c r="HS55" s="74"/>
      <c r="HT55" s="74"/>
      <c r="HU55" s="74"/>
      <c r="HV55" s="74"/>
      <c r="HW55" s="74"/>
      <c r="HX55" s="74"/>
      <c r="HY55" s="74"/>
      <c r="HZ55" s="74"/>
      <c r="IA55" s="74"/>
      <c r="IB55" s="74"/>
      <c r="IC55" s="74"/>
      <c r="ID55" s="74"/>
      <c r="IE55" s="74"/>
      <c r="IF55" s="74"/>
      <c r="IG55" s="74"/>
      <c r="IH55" s="74"/>
      <c r="II55" s="74"/>
      <c r="IJ55" s="74"/>
      <c r="IK55" s="74"/>
      <c r="IL55" s="74"/>
      <c r="IM55" s="74"/>
      <c r="IN55" s="74"/>
      <c r="IO55" s="74"/>
      <c r="IP55" s="74"/>
      <c r="IQ55" s="74"/>
      <c r="IR55" s="74"/>
      <c r="IS55" s="74"/>
      <c r="IT55" s="74"/>
      <c r="IU55" s="74"/>
      <c r="IV55" s="74"/>
    </row>
  </sheetData>
  <mergeCells count="2">
    <mergeCell ref="B1:F1"/>
    <mergeCell ref="B19:F21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10" workbookViewId="0">
      <selection activeCell="J18" sqref="J18"/>
    </sheetView>
  </sheetViews>
  <sheetFormatPr defaultColWidth="10.2857142857143" defaultRowHeight="15.75" outlineLevelCol="1"/>
  <cols>
    <col min="1" max="1" width="39.4285714285714" style="52" customWidth="true"/>
    <col min="2" max="2" width="37.5714285714286" style="53" customWidth="true"/>
    <col min="3" max="16384" width="10.2857142857143" style="52"/>
  </cols>
  <sheetData>
    <row r="1" hidden="true"/>
    <row r="2" ht="18.75" spans="1:2">
      <c r="A2" s="54" t="s">
        <v>71</v>
      </c>
      <c r="B2" s="55"/>
    </row>
    <row r="3" spans="1:2">
      <c r="A3" s="56" t="s">
        <v>2</v>
      </c>
      <c r="B3" s="57" t="s">
        <v>42</v>
      </c>
    </row>
    <row r="4" ht="24" customHeight="true" spans="1:2">
      <c r="A4" s="58" t="s">
        <v>72</v>
      </c>
      <c r="B4" s="59">
        <v>-54.6</v>
      </c>
    </row>
    <row r="5" ht="24" customHeight="true" spans="1:2">
      <c r="A5" s="58" t="s">
        <v>73</v>
      </c>
      <c r="B5" s="59">
        <v>-96.5</v>
      </c>
    </row>
    <row r="6" ht="24" customHeight="true" spans="1:2">
      <c r="A6" s="60" t="s">
        <v>74</v>
      </c>
      <c r="B6" s="59"/>
    </row>
    <row r="7" ht="24" customHeight="true" spans="1:2">
      <c r="A7" s="61" t="s">
        <v>75</v>
      </c>
      <c r="B7" s="59">
        <v>-54.7</v>
      </c>
    </row>
    <row r="8" ht="24" customHeight="true" spans="1:2">
      <c r="A8" s="62" t="s">
        <v>76</v>
      </c>
      <c r="B8" s="59">
        <v>-23.8</v>
      </c>
    </row>
    <row r="9" ht="24" customHeight="true" spans="1:2">
      <c r="A9" s="62" t="s">
        <v>77</v>
      </c>
      <c r="B9" s="59">
        <v>-56.4</v>
      </c>
    </row>
    <row r="10" ht="24" customHeight="true" spans="1:2">
      <c r="A10" s="63" t="s">
        <v>78</v>
      </c>
      <c r="B10" s="59">
        <v>-40.1</v>
      </c>
    </row>
    <row r="11" ht="24" customHeight="true" spans="1:2">
      <c r="A11" s="64" t="s">
        <v>79</v>
      </c>
      <c r="B11" s="59"/>
    </row>
    <row r="12" ht="24" customHeight="true" spans="1:2">
      <c r="A12" s="62" t="s">
        <v>80</v>
      </c>
      <c r="B12" s="59">
        <v>-82.5</v>
      </c>
    </row>
    <row r="13" ht="24" customHeight="true" spans="1:2">
      <c r="A13" s="62" t="s">
        <v>81</v>
      </c>
      <c r="B13" s="59">
        <v>-55.6</v>
      </c>
    </row>
    <row r="14" ht="24" customHeight="true" spans="1:2">
      <c r="A14" s="62" t="s">
        <v>82</v>
      </c>
      <c r="B14" s="59">
        <v>-55.6</v>
      </c>
    </row>
    <row r="15" ht="24" customHeight="true" spans="1:2">
      <c r="A15" s="62" t="s">
        <v>83</v>
      </c>
      <c r="B15" s="59">
        <v>-31.2</v>
      </c>
    </row>
    <row r="16" ht="24" customHeight="true" spans="1:2">
      <c r="A16" s="60" t="s">
        <v>84</v>
      </c>
      <c r="B16" s="59"/>
    </row>
    <row r="17" ht="24" customHeight="true" spans="1:2">
      <c r="A17" s="65" t="s">
        <v>85</v>
      </c>
      <c r="B17" s="59">
        <v>-55.1</v>
      </c>
    </row>
    <row r="18" ht="24" customHeight="true" spans="1:2">
      <c r="A18" s="65" t="s">
        <v>86</v>
      </c>
      <c r="B18" s="59">
        <v>-56.4</v>
      </c>
    </row>
    <row r="19" ht="24" customHeight="true" spans="1:2">
      <c r="A19" s="65" t="s">
        <v>87</v>
      </c>
      <c r="B19" s="59">
        <v>-80</v>
      </c>
    </row>
    <row r="20" ht="24" customHeight="true" spans="1:2">
      <c r="A20" s="65" t="s">
        <v>88</v>
      </c>
      <c r="B20" s="59">
        <v>-62.4</v>
      </c>
    </row>
    <row r="21" ht="24" customHeight="true" spans="1:2">
      <c r="A21" s="66" t="s">
        <v>89</v>
      </c>
      <c r="B21" s="67">
        <v>54.1</v>
      </c>
    </row>
    <row r="22" ht="48" customHeight="true" spans="1:2">
      <c r="A22" s="68" t="s">
        <v>90</v>
      </c>
      <c r="B22" s="69"/>
    </row>
  </sheetData>
  <mergeCells count="2">
    <mergeCell ref="A2:B2"/>
    <mergeCell ref="A22:B22"/>
  </mergeCells>
  <printOptions horizontalCentered="true"/>
  <pageMargins left="0.81" right="0.75" top="0.98" bottom="0.98" header="0.51" footer="0.51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opLeftCell="A11" workbookViewId="0">
      <selection activeCell="F18" sqref="F18"/>
    </sheetView>
  </sheetViews>
  <sheetFormatPr defaultColWidth="10.2857142857143" defaultRowHeight="22.5" customHeight="true"/>
  <cols>
    <col min="1" max="1" width="20.8571428571429" style="36" customWidth="true"/>
    <col min="2" max="4" width="20.5714285714286" style="37" customWidth="true"/>
    <col min="5" max="5" width="10.2857142857143" style="36"/>
    <col min="6" max="6" width="17.8571428571429" style="36" customWidth="true"/>
    <col min="7" max="7" width="17.2857142857143" style="36" customWidth="true"/>
    <col min="8" max="16384" width="10.2857142857143" style="36"/>
  </cols>
  <sheetData>
    <row r="1" customHeight="true" spans="1:9">
      <c r="A1" s="38" t="s">
        <v>91</v>
      </c>
      <c r="B1" s="38"/>
      <c r="C1" s="38"/>
      <c r="D1" s="38"/>
      <c r="E1" s="51"/>
      <c r="F1" s="51"/>
      <c r="G1" s="51"/>
      <c r="H1" s="51"/>
      <c r="I1" s="51"/>
    </row>
    <row r="2" customHeight="true" spans="4:5">
      <c r="D2" s="39" t="s">
        <v>92</v>
      </c>
      <c r="E2" s="37"/>
    </row>
    <row r="3" customHeight="true" spans="1:4">
      <c r="A3" s="40" t="s">
        <v>2</v>
      </c>
      <c r="B3" s="41" t="s">
        <v>93</v>
      </c>
      <c r="C3" s="41" t="s">
        <v>94</v>
      </c>
      <c r="D3" s="42" t="s">
        <v>42</v>
      </c>
    </row>
    <row r="4" customHeight="true" spans="1:4">
      <c r="A4" s="43" t="s">
        <v>95</v>
      </c>
      <c r="B4" s="44">
        <v>41314.2</v>
      </c>
      <c r="C4" s="44">
        <v>35557.7</v>
      </c>
      <c r="D4" s="45">
        <f t="shared" ref="D4:D7" si="0">B4/C4*100-100</f>
        <v>16.1891798400909</v>
      </c>
    </row>
    <row r="5" customHeight="true" spans="1:4">
      <c r="A5" s="40" t="s">
        <v>96</v>
      </c>
      <c r="B5" s="41"/>
      <c r="C5" s="41"/>
      <c r="D5" s="45"/>
    </row>
    <row r="6" customHeight="true" spans="1:4">
      <c r="A6" s="40" t="s">
        <v>97</v>
      </c>
      <c r="B6" s="46">
        <v>36617.1</v>
      </c>
      <c r="C6" s="46">
        <v>30900.7</v>
      </c>
      <c r="D6" s="45">
        <f t="shared" si="0"/>
        <v>18.4992572983783</v>
      </c>
    </row>
    <row r="7" customHeight="true" spans="1:4">
      <c r="A7" s="40" t="s">
        <v>98</v>
      </c>
      <c r="B7" s="46">
        <v>4697.1</v>
      </c>
      <c r="C7" s="46">
        <v>4657</v>
      </c>
      <c r="D7" s="45">
        <f t="shared" si="0"/>
        <v>0.861069357955785</v>
      </c>
    </row>
    <row r="8" customHeight="true" spans="1:4">
      <c r="A8" s="40" t="s">
        <v>99</v>
      </c>
      <c r="B8" s="46"/>
      <c r="C8" s="46"/>
      <c r="D8" s="45"/>
    </row>
    <row r="9" customHeight="true" spans="1:4">
      <c r="A9" s="40" t="s">
        <v>100</v>
      </c>
      <c r="B9" s="46">
        <v>35636.1</v>
      </c>
      <c r="C9" s="46">
        <v>30515.8</v>
      </c>
      <c r="D9" s="45">
        <f t="shared" ref="D9:D14" si="1">B9/C9*100-100</f>
        <v>16.7791766887973</v>
      </c>
    </row>
    <row r="10" customHeight="true" spans="1:4">
      <c r="A10" s="40" t="s">
        <v>101</v>
      </c>
      <c r="B10" s="47" t="s">
        <v>62</v>
      </c>
      <c r="C10" s="47" t="s">
        <v>62</v>
      </c>
      <c r="D10" s="48" t="s">
        <v>62</v>
      </c>
    </row>
    <row r="11" customHeight="true" spans="1:4">
      <c r="A11" s="40" t="s">
        <v>102</v>
      </c>
      <c r="B11" s="46">
        <v>1472.3</v>
      </c>
      <c r="C11" s="46">
        <v>1286.3</v>
      </c>
      <c r="D11" s="45">
        <f t="shared" si="1"/>
        <v>14.460079297209</v>
      </c>
    </row>
    <row r="12" customHeight="true" spans="1:4">
      <c r="A12" s="40" t="s">
        <v>103</v>
      </c>
      <c r="B12" s="47">
        <v>3963.4</v>
      </c>
      <c r="C12" s="47">
        <v>3511.2</v>
      </c>
      <c r="D12" s="45">
        <f t="shared" si="1"/>
        <v>12.8787878787879</v>
      </c>
    </row>
    <row r="13" customHeight="true" spans="1:4">
      <c r="A13" s="40" t="s">
        <v>104</v>
      </c>
      <c r="B13" s="47">
        <v>242.4</v>
      </c>
      <c r="C13" s="47">
        <v>244.4</v>
      </c>
      <c r="D13" s="45">
        <f t="shared" si="1"/>
        <v>-0.81833060556464</v>
      </c>
    </row>
    <row r="14" customHeight="true" spans="1:7">
      <c r="A14" s="43" t="s">
        <v>105</v>
      </c>
      <c r="B14" s="49">
        <v>17980</v>
      </c>
      <c r="C14" s="49">
        <v>15156.3</v>
      </c>
      <c r="D14" s="45">
        <f t="shared" si="1"/>
        <v>18.6305364765807</v>
      </c>
      <c r="F14" s="37"/>
      <c r="G14" s="37"/>
    </row>
    <row r="15" customHeight="true" spans="1:4">
      <c r="A15" s="40" t="s">
        <v>96</v>
      </c>
      <c r="B15" s="46"/>
      <c r="C15" s="46"/>
      <c r="D15" s="45"/>
    </row>
    <row r="16" customHeight="true" spans="1:4">
      <c r="A16" s="40" t="s">
        <v>97</v>
      </c>
      <c r="B16" s="46">
        <v>13434.9</v>
      </c>
      <c r="C16" s="47">
        <v>10633.6</v>
      </c>
      <c r="D16" s="48">
        <f t="shared" ref="D16:D19" si="2">B16/C16*100-100</f>
        <v>26.3438534456816</v>
      </c>
    </row>
    <row r="17" customHeight="true" spans="1:4">
      <c r="A17" s="40" t="s">
        <v>98</v>
      </c>
      <c r="B17" s="46">
        <v>4545.1</v>
      </c>
      <c r="C17" s="46">
        <v>4522.7</v>
      </c>
      <c r="D17" s="45">
        <f t="shared" si="2"/>
        <v>0.495279368518808</v>
      </c>
    </row>
    <row r="18" customHeight="true" spans="1:4">
      <c r="A18" s="40" t="s">
        <v>99</v>
      </c>
      <c r="B18" s="46"/>
      <c r="C18" s="46"/>
      <c r="D18" s="45"/>
    </row>
    <row r="19" customHeight="true" spans="1:4">
      <c r="A19" s="40" t="s">
        <v>100</v>
      </c>
      <c r="B19" s="46">
        <v>16412.5</v>
      </c>
      <c r="C19" s="46">
        <v>13759.9</v>
      </c>
      <c r="D19" s="45">
        <f t="shared" si="2"/>
        <v>19.2777563790435</v>
      </c>
    </row>
    <row r="20" customHeight="true" spans="1:4">
      <c r="A20" s="40" t="s">
        <v>101</v>
      </c>
      <c r="B20" s="48" t="s">
        <v>62</v>
      </c>
      <c r="C20" s="48" t="s">
        <v>62</v>
      </c>
      <c r="D20" s="48" t="s">
        <v>62</v>
      </c>
    </row>
    <row r="21" customHeight="true" spans="1:4">
      <c r="A21" s="40" t="s">
        <v>102</v>
      </c>
      <c r="B21" s="46">
        <v>1325.1</v>
      </c>
      <c r="C21" s="46">
        <v>1152</v>
      </c>
      <c r="D21" s="45">
        <f>B21/C21*100-100</f>
        <v>15.0260416666667</v>
      </c>
    </row>
    <row r="22" customHeight="true" spans="1:4">
      <c r="A22" s="40" t="s">
        <v>103</v>
      </c>
      <c r="B22" s="47" t="s">
        <v>62</v>
      </c>
      <c r="C22" s="47" t="s">
        <v>62</v>
      </c>
      <c r="D22" s="47" t="s">
        <v>62</v>
      </c>
    </row>
    <row r="23" customHeight="true" spans="1:4">
      <c r="A23" s="40" t="s">
        <v>104</v>
      </c>
      <c r="B23" s="47">
        <v>242.4</v>
      </c>
      <c r="C23" s="47">
        <v>244.4</v>
      </c>
      <c r="D23" s="45">
        <f>B23/C23*100-100</f>
        <v>-0.81833060556464</v>
      </c>
    </row>
    <row r="24" customHeight="true" spans="1:1">
      <c r="A24" s="50" t="s">
        <v>106</v>
      </c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F4" sqref="F4"/>
    </sheetView>
  </sheetViews>
  <sheetFormatPr defaultColWidth="10.2857142857143" defaultRowHeight="31.5" customHeight="true"/>
  <cols>
    <col min="1" max="1" width="21.5714285714286" style="17" customWidth="true"/>
    <col min="2" max="3" width="20.5714285714286" style="18" customWidth="true"/>
    <col min="4" max="4" width="20.5714285714286" style="19" customWidth="true"/>
    <col min="5" max="5" width="10.8571428571429" style="17"/>
    <col min="6" max="6" width="10.2857142857143" style="20"/>
    <col min="7" max="16384" width="10.2857142857143" style="17"/>
  </cols>
  <sheetData>
    <row r="1" customHeight="true" spans="1:9">
      <c r="A1" s="21" t="s">
        <v>107</v>
      </c>
      <c r="B1" s="21"/>
      <c r="C1" s="21"/>
      <c r="D1" s="21"/>
      <c r="E1" s="34"/>
      <c r="F1" s="35"/>
      <c r="G1" s="34"/>
      <c r="H1" s="34"/>
      <c r="I1" s="34"/>
    </row>
    <row r="2" customHeight="true" spans="4:5">
      <c r="D2" s="22" t="s">
        <v>92</v>
      </c>
      <c r="E2" s="19"/>
    </row>
    <row r="3" customHeight="true" spans="1:4">
      <c r="A3" s="23" t="s">
        <v>2</v>
      </c>
      <c r="B3" s="24" t="s">
        <v>108</v>
      </c>
      <c r="C3" s="25" t="s">
        <v>94</v>
      </c>
      <c r="D3" s="26" t="s">
        <v>42</v>
      </c>
    </row>
    <row r="4" customHeight="true" spans="1:4">
      <c r="A4" s="27" t="s">
        <v>109</v>
      </c>
      <c r="B4" s="28">
        <v>887.6</v>
      </c>
      <c r="C4" s="28">
        <v>804.4</v>
      </c>
      <c r="D4" s="29">
        <f t="shared" ref="D4:D8" si="0">B4/C4*100-100</f>
        <v>10.3431128791646</v>
      </c>
    </row>
    <row r="5" customHeight="true" spans="1:4">
      <c r="A5" s="30" t="s">
        <v>96</v>
      </c>
      <c r="B5" s="31"/>
      <c r="C5" s="31"/>
      <c r="D5" s="29"/>
    </row>
    <row r="6" customHeight="true" spans="1:5">
      <c r="A6" s="30" t="s">
        <v>110</v>
      </c>
      <c r="B6" s="31">
        <v>576.3</v>
      </c>
      <c r="C6" s="31">
        <v>563.3</v>
      </c>
      <c r="D6" s="29">
        <f t="shared" si="0"/>
        <v>2.30782886561336</v>
      </c>
      <c r="E6" s="20"/>
    </row>
    <row r="7" customHeight="true" spans="1:5">
      <c r="A7" s="30" t="s">
        <v>111</v>
      </c>
      <c r="B7" s="31">
        <v>364.4</v>
      </c>
      <c r="C7" s="31">
        <v>315</v>
      </c>
      <c r="D7" s="29">
        <f t="shared" si="0"/>
        <v>15.6825396825397</v>
      </c>
      <c r="E7" s="20"/>
    </row>
    <row r="8" customHeight="true" spans="1:5">
      <c r="A8" s="30" t="s">
        <v>112</v>
      </c>
      <c r="B8" s="31">
        <v>211.9</v>
      </c>
      <c r="C8" s="31">
        <v>248.3</v>
      </c>
      <c r="D8" s="29">
        <f t="shared" si="0"/>
        <v>-14.6596858638743</v>
      </c>
      <c r="E8" s="20"/>
    </row>
    <row r="9" customHeight="true" spans="1:5">
      <c r="A9" s="30" t="s">
        <v>113</v>
      </c>
      <c r="B9" s="32" t="s">
        <v>62</v>
      </c>
      <c r="C9" s="32" t="s">
        <v>62</v>
      </c>
      <c r="D9" s="29" t="s">
        <v>62</v>
      </c>
      <c r="E9" s="20"/>
    </row>
    <row r="10" customHeight="true" spans="1:5">
      <c r="A10" s="30" t="s">
        <v>114</v>
      </c>
      <c r="B10" s="32" t="s">
        <v>62</v>
      </c>
      <c r="C10" s="32" t="s">
        <v>62</v>
      </c>
      <c r="D10" s="29" t="s">
        <v>62</v>
      </c>
      <c r="E10" s="20"/>
    </row>
    <row r="11" customHeight="true" spans="1:5">
      <c r="A11" s="30" t="s">
        <v>115</v>
      </c>
      <c r="B11" s="31">
        <v>311.3</v>
      </c>
      <c r="C11" s="31">
        <v>241.1</v>
      </c>
      <c r="D11" s="29">
        <f t="shared" ref="D11:D15" si="1">B11/C11*100-100</f>
        <v>29.1165491497304</v>
      </c>
      <c r="E11" s="20"/>
    </row>
    <row r="12" customHeight="true" spans="1:5">
      <c r="A12" s="30" t="s">
        <v>99</v>
      </c>
      <c r="B12" s="31"/>
      <c r="C12" s="31"/>
      <c r="D12" s="29"/>
      <c r="E12" s="20"/>
    </row>
    <row r="13" customHeight="true" spans="1:5">
      <c r="A13" s="30" t="s">
        <v>100</v>
      </c>
      <c r="B13" s="31">
        <v>549.1</v>
      </c>
      <c r="C13" s="31">
        <v>439.9</v>
      </c>
      <c r="D13" s="29">
        <f t="shared" si="1"/>
        <v>24.8238235962719</v>
      </c>
      <c r="E13" s="20"/>
    </row>
    <row r="14" customHeight="true" spans="1:5">
      <c r="A14" s="30" t="s">
        <v>101</v>
      </c>
      <c r="B14" s="32">
        <v>29.1</v>
      </c>
      <c r="C14" s="32">
        <v>23.6</v>
      </c>
      <c r="D14" s="29">
        <f t="shared" si="1"/>
        <v>23.3050847457627</v>
      </c>
      <c r="E14" s="20"/>
    </row>
    <row r="15" customHeight="true" spans="1:5">
      <c r="A15" s="30" t="s">
        <v>102</v>
      </c>
      <c r="B15" s="31">
        <v>309.4</v>
      </c>
      <c r="C15" s="31">
        <v>340.9</v>
      </c>
      <c r="D15" s="29">
        <f t="shared" si="1"/>
        <v>-9.24024640657083</v>
      </c>
      <c r="E15" s="20"/>
    </row>
    <row r="16" customHeight="true" spans="1:5">
      <c r="A16" s="30" t="s">
        <v>103</v>
      </c>
      <c r="B16" s="32" t="s">
        <v>62</v>
      </c>
      <c r="C16" s="32" t="s">
        <v>62</v>
      </c>
      <c r="D16" s="29" t="s">
        <v>62</v>
      </c>
      <c r="E16" s="20"/>
    </row>
    <row r="17" customHeight="true" spans="1:5">
      <c r="A17" s="30" t="s">
        <v>104</v>
      </c>
      <c r="B17" s="32" t="s">
        <v>62</v>
      </c>
      <c r="C17" s="32" t="s">
        <v>62</v>
      </c>
      <c r="D17" s="29" t="s">
        <v>62</v>
      </c>
      <c r="E17" s="20"/>
    </row>
    <row r="18" customHeight="true" spans="1:1">
      <c r="A18" s="33" t="s">
        <v>106</v>
      </c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1"/>
  <sheetViews>
    <sheetView topLeftCell="A17" workbookViewId="0">
      <selection activeCell="G28" sqref="G28"/>
    </sheetView>
  </sheetViews>
  <sheetFormatPr defaultColWidth="9" defaultRowHeight="13.5" outlineLevelCol="3"/>
  <cols>
    <col min="1" max="1" width="14.3714285714286" style="1" customWidth="true"/>
    <col min="2" max="2" width="31.247619047619" style="1" customWidth="true"/>
    <col min="3" max="3" width="13.247619047619" style="1" customWidth="true"/>
    <col min="4" max="4" width="14.3714285714286" style="1" customWidth="true"/>
    <col min="5" max="16384" width="9" style="1"/>
  </cols>
  <sheetData>
    <row r="1" ht="54.75" customHeight="true" spans="2:4">
      <c r="B1" s="2" t="s">
        <v>116</v>
      </c>
      <c r="C1" s="2"/>
      <c r="D1" s="2"/>
    </row>
    <row r="2" spans="3:4">
      <c r="C2" s="4" t="s">
        <v>92</v>
      </c>
      <c r="D2" s="4"/>
    </row>
    <row r="3" ht="31.5" customHeight="true" spans="2:4">
      <c r="B3" s="5" t="s">
        <v>2</v>
      </c>
      <c r="C3" s="12" t="s">
        <v>40</v>
      </c>
      <c r="D3" s="13" t="s">
        <v>42</v>
      </c>
    </row>
    <row r="4" ht="21" customHeight="true" spans="2:4">
      <c r="B4" s="8" t="s">
        <v>117</v>
      </c>
      <c r="C4" s="14">
        <v>32069</v>
      </c>
      <c r="D4" s="11">
        <v>-23.4246280952267</v>
      </c>
    </row>
    <row r="5" ht="21" customHeight="true" spans="2:4">
      <c r="B5" s="8" t="s">
        <v>118</v>
      </c>
      <c r="C5" s="14"/>
      <c r="D5" s="11"/>
    </row>
    <row r="6" ht="21" customHeight="true" spans="2:4">
      <c r="B6" s="8" t="s">
        <v>119</v>
      </c>
      <c r="C6" s="14">
        <v>9782</v>
      </c>
      <c r="D6" s="11">
        <v>0.0716112531969202</v>
      </c>
    </row>
    <row r="7" ht="21" customHeight="true" spans="2:4">
      <c r="B7" s="8" t="s">
        <v>120</v>
      </c>
      <c r="C7" s="14">
        <v>12358</v>
      </c>
      <c r="D7" s="11">
        <v>-52.5404201390222</v>
      </c>
    </row>
    <row r="8" ht="21" customHeight="true" spans="2:4">
      <c r="B8" s="8" t="s">
        <v>121</v>
      </c>
      <c r="C8" s="14">
        <v>4986</v>
      </c>
      <c r="D8" s="11">
        <v>1550.99337748344</v>
      </c>
    </row>
    <row r="9" ht="21" customHeight="true" spans="2:4">
      <c r="B9" s="8" t="s">
        <v>122</v>
      </c>
      <c r="C9" s="14">
        <v>2214</v>
      </c>
      <c r="D9" s="11">
        <v>-50.996015936255</v>
      </c>
    </row>
    <row r="10" ht="21" customHeight="true" spans="2:4">
      <c r="B10" s="8" t="s">
        <v>123</v>
      </c>
      <c r="C10" s="14">
        <v>2072</v>
      </c>
      <c r="D10" s="11">
        <v>110.783316378433</v>
      </c>
    </row>
    <row r="11" ht="21" customHeight="true" spans="2:4">
      <c r="B11" s="8" t="s">
        <v>124</v>
      </c>
      <c r="C11" s="14">
        <v>657</v>
      </c>
      <c r="D11" s="11">
        <v>150.763358778626</v>
      </c>
    </row>
    <row r="12" ht="21" customHeight="true" spans="2:4">
      <c r="B12" s="8" t="s">
        <v>125</v>
      </c>
      <c r="C12" s="14"/>
      <c r="D12" s="11"/>
    </row>
    <row r="13" ht="21" customHeight="true" spans="2:4">
      <c r="B13" s="8" t="s">
        <v>126</v>
      </c>
      <c r="C13" s="14">
        <v>28764</v>
      </c>
      <c r="D13" s="11">
        <v>-27.5921963499056</v>
      </c>
    </row>
    <row r="14" ht="21" customHeight="true" spans="2:4">
      <c r="B14" s="8" t="s">
        <v>127</v>
      </c>
      <c r="C14" s="14">
        <v>15166</v>
      </c>
      <c r="D14" s="11">
        <v>0.743988308755149</v>
      </c>
    </row>
    <row r="15" ht="21" customHeight="true" spans="2:4">
      <c r="B15" s="8" t="s">
        <v>128</v>
      </c>
      <c r="C15" s="14">
        <v>3359</v>
      </c>
      <c r="D15" s="11">
        <v>-34.5734320218153</v>
      </c>
    </row>
    <row r="16" ht="21" customHeight="true" spans="2:4">
      <c r="B16" s="8" t="s">
        <v>129</v>
      </c>
      <c r="C16" s="14">
        <v>1824</v>
      </c>
      <c r="D16" s="11">
        <v>14.3573667711599</v>
      </c>
    </row>
    <row r="17" ht="21" customHeight="true" spans="2:4">
      <c r="B17" s="8" t="s">
        <v>130</v>
      </c>
      <c r="C17" s="14">
        <v>230</v>
      </c>
      <c r="D17" s="11">
        <v>-29.4478527607362</v>
      </c>
    </row>
    <row r="18" ht="21" customHeight="true" spans="2:4">
      <c r="B18" s="8" t="s">
        <v>131</v>
      </c>
      <c r="C18" s="14">
        <v>499</v>
      </c>
      <c r="D18" s="11">
        <v>-36.4331210191083</v>
      </c>
    </row>
    <row r="19" ht="21" customHeight="true" spans="2:4">
      <c r="B19" s="8" t="s">
        <v>132</v>
      </c>
      <c r="C19" s="14">
        <v>5684</v>
      </c>
      <c r="D19" s="11">
        <v>-59.5502419584401</v>
      </c>
    </row>
    <row r="20" ht="21" customHeight="true" spans="2:4">
      <c r="B20" s="8" t="s">
        <v>133</v>
      </c>
      <c r="C20" s="14">
        <v>857</v>
      </c>
      <c r="D20" s="11">
        <v>27.1513353115727</v>
      </c>
    </row>
    <row r="21" ht="21" customHeight="true" spans="2:4">
      <c r="B21" s="8" t="s">
        <v>134</v>
      </c>
      <c r="C21" s="14">
        <v>673</v>
      </c>
      <c r="D21" s="11">
        <v>-51.6175413371675</v>
      </c>
    </row>
    <row r="22" ht="21" customHeight="true" spans="2:4">
      <c r="B22" s="8" t="s">
        <v>135</v>
      </c>
      <c r="C22" s="14">
        <v>155</v>
      </c>
      <c r="D22" s="11">
        <v>-35.9504132231405</v>
      </c>
    </row>
    <row r="23" ht="21" customHeight="true" spans="2:4">
      <c r="B23" s="8" t="s">
        <v>136</v>
      </c>
      <c r="C23" s="14">
        <v>3305</v>
      </c>
      <c r="D23" s="11">
        <v>53.4354688950789</v>
      </c>
    </row>
    <row r="24" ht="21" customHeight="true" spans="2:4">
      <c r="B24" s="8" t="s">
        <v>137</v>
      </c>
      <c r="C24" s="14">
        <v>98406</v>
      </c>
      <c r="D24" s="11">
        <v>12.9169583127747</v>
      </c>
    </row>
    <row r="25" ht="21" customHeight="true" spans="2:4">
      <c r="B25" s="8" t="s">
        <v>119</v>
      </c>
      <c r="C25" s="14">
        <v>15366</v>
      </c>
      <c r="D25" s="11">
        <v>16.2505674080799</v>
      </c>
    </row>
    <row r="26" ht="21" customHeight="true" spans="2:4">
      <c r="B26" s="8" t="s">
        <v>120</v>
      </c>
      <c r="C26" s="14">
        <v>21829</v>
      </c>
      <c r="D26" s="11">
        <v>6.59732395741773</v>
      </c>
    </row>
    <row r="27" ht="21" customHeight="true" spans="2:4">
      <c r="B27" s="8" t="s">
        <v>121</v>
      </c>
      <c r="C27" s="14">
        <v>9808</v>
      </c>
      <c r="D27" s="11">
        <v>35.5632342778162</v>
      </c>
    </row>
    <row r="28" ht="21" customHeight="true" spans="2:4">
      <c r="B28" s="8" t="s">
        <v>122</v>
      </c>
      <c r="C28" s="14">
        <v>18565</v>
      </c>
      <c r="D28" s="11">
        <v>1.23786672483368</v>
      </c>
    </row>
    <row r="29" ht="21" customHeight="true" spans="2:4">
      <c r="B29" s="8" t="s">
        <v>123</v>
      </c>
      <c r="C29" s="14">
        <v>15537</v>
      </c>
      <c r="D29" s="11">
        <v>-18.0883593420498</v>
      </c>
    </row>
    <row r="30" ht="21" customHeight="true" spans="2:4">
      <c r="B30" s="8" t="s">
        <v>124</v>
      </c>
      <c r="C30" s="14">
        <v>17301</v>
      </c>
      <c r="D30" s="11">
        <v>94.1315080789946</v>
      </c>
    </row>
    <row r="31" spans="2:4">
      <c r="B31" s="16"/>
      <c r="C31" s="16"/>
      <c r="D31" s="16"/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1"/>
  <sheetViews>
    <sheetView topLeftCell="A21" workbookViewId="0">
      <selection activeCell="C31" sqref="C31"/>
    </sheetView>
  </sheetViews>
  <sheetFormatPr defaultColWidth="9" defaultRowHeight="13.5" outlineLevelCol="3"/>
  <cols>
    <col min="1" max="1" width="11.3714285714286" style="1" customWidth="true"/>
    <col min="2" max="2" width="31.247619047619" style="1" customWidth="true"/>
    <col min="3" max="3" width="15" style="1" customWidth="true"/>
    <col min="4" max="4" width="12.3714285714286" style="1" customWidth="true"/>
    <col min="5" max="16384" width="9" style="1"/>
  </cols>
  <sheetData>
    <row r="1" ht="44.25" customHeight="true" spans="2:4">
      <c r="B1" s="2" t="s">
        <v>138</v>
      </c>
      <c r="C1" s="2"/>
      <c r="D1" s="2"/>
    </row>
    <row r="2" spans="3:4">
      <c r="C2" s="4" t="s">
        <v>92</v>
      </c>
      <c r="D2" s="4"/>
    </row>
    <row r="3" ht="34.5" customHeight="true" spans="2:4">
      <c r="B3" s="5" t="s">
        <v>2</v>
      </c>
      <c r="C3" s="12" t="s">
        <v>139</v>
      </c>
      <c r="D3" s="13" t="s">
        <v>42</v>
      </c>
    </row>
    <row r="4" ht="24" customHeight="true" spans="2:4">
      <c r="B4" s="8" t="s">
        <v>140</v>
      </c>
      <c r="C4" s="14">
        <f>C6+C7+C8+C9+C10</f>
        <v>2544358</v>
      </c>
      <c r="D4" s="10">
        <v>20.5</v>
      </c>
    </row>
    <row r="5" ht="24" customHeight="true" spans="2:4">
      <c r="B5" s="8" t="s">
        <v>141</v>
      </c>
      <c r="C5" s="14"/>
      <c r="D5" s="10"/>
    </row>
    <row r="6" ht="24" customHeight="true" spans="2:4">
      <c r="B6" s="8" t="s">
        <v>142</v>
      </c>
      <c r="C6" s="14">
        <v>1492493</v>
      </c>
      <c r="D6" s="10">
        <v>27.9</v>
      </c>
    </row>
    <row r="7" ht="24" customHeight="true" spans="2:4">
      <c r="B7" s="8" t="s">
        <v>143</v>
      </c>
      <c r="C7" s="14">
        <v>184366</v>
      </c>
      <c r="D7" s="11">
        <v>18.1</v>
      </c>
    </row>
    <row r="8" ht="24" customHeight="true" spans="2:4">
      <c r="B8" s="8" t="s">
        <v>144</v>
      </c>
      <c r="C8" s="14">
        <v>552514</v>
      </c>
      <c r="D8" s="11">
        <v>19.1</v>
      </c>
    </row>
    <row r="9" ht="24" customHeight="true" spans="2:4">
      <c r="B9" s="8" t="s">
        <v>145</v>
      </c>
      <c r="C9" s="14">
        <v>168222</v>
      </c>
      <c r="D9" s="11">
        <v>-3.2</v>
      </c>
    </row>
    <row r="10" ht="24" customHeight="true" spans="2:4">
      <c r="B10" s="8" t="s">
        <v>146</v>
      </c>
      <c r="C10" s="14">
        <v>146763</v>
      </c>
      <c r="D10" s="11">
        <v>-2</v>
      </c>
    </row>
    <row r="11" ht="24" customHeight="true" spans="2:4">
      <c r="B11" s="8" t="s">
        <v>147</v>
      </c>
      <c r="C11" s="14"/>
      <c r="D11" s="10"/>
    </row>
    <row r="12" ht="24" customHeight="true" spans="2:4">
      <c r="B12" s="8" t="s">
        <v>148</v>
      </c>
      <c r="C12" s="14">
        <v>350566</v>
      </c>
      <c r="D12" s="10">
        <v>48.9</v>
      </c>
    </row>
    <row r="13" ht="24" customHeight="true" spans="2:4">
      <c r="B13" s="8" t="s">
        <v>149</v>
      </c>
      <c r="C13" s="14">
        <v>1276833</v>
      </c>
      <c r="D13" s="10">
        <v>13.5</v>
      </c>
    </row>
    <row r="14" ht="24" customHeight="true" spans="2:4">
      <c r="B14" s="8" t="s">
        <v>150</v>
      </c>
      <c r="C14" s="14">
        <v>234899</v>
      </c>
      <c r="D14" s="10">
        <v>8.1</v>
      </c>
    </row>
    <row r="15" ht="24" customHeight="true" spans="2:4">
      <c r="B15" s="8" t="s">
        <v>151</v>
      </c>
      <c r="C15" s="14">
        <v>682046</v>
      </c>
      <c r="D15" s="10">
        <v>27.9</v>
      </c>
    </row>
    <row r="16" ht="24" customHeight="true" spans="2:4">
      <c r="B16" s="8" t="s">
        <v>152</v>
      </c>
      <c r="C16" s="14">
        <v>14</v>
      </c>
      <c r="D16" s="15">
        <v>-86.5</v>
      </c>
    </row>
    <row r="17" ht="24" customHeight="true" spans="2:4">
      <c r="B17" s="8" t="s">
        <v>153</v>
      </c>
      <c r="C17" s="14">
        <v>1779953</v>
      </c>
      <c r="D17" s="11">
        <v>11.2</v>
      </c>
    </row>
    <row r="18" ht="24" customHeight="true" spans="2:4">
      <c r="B18" s="8" t="s">
        <v>141</v>
      </c>
      <c r="C18" s="14"/>
      <c r="D18" s="10"/>
    </row>
    <row r="19" ht="24" customHeight="true" spans="2:4">
      <c r="B19" s="8" t="s">
        <v>142</v>
      </c>
      <c r="C19" s="14">
        <v>1051168</v>
      </c>
      <c r="D19" s="10">
        <v>20.1</v>
      </c>
    </row>
    <row r="20" ht="24" customHeight="true" spans="2:4">
      <c r="B20" s="8" t="s">
        <v>143</v>
      </c>
      <c r="C20" s="14">
        <v>159111</v>
      </c>
      <c r="D20" s="11">
        <v>-0.5</v>
      </c>
    </row>
    <row r="21" ht="24" customHeight="true" spans="2:4">
      <c r="B21" s="8" t="s">
        <v>144</v>
      </c>
      <c r="C21" s="14">
        <v>260622</v>
      </c>
      <c r="D21" s="11">
        <v>8.1</v>
      </c>
    </row>
    <row r="22" ht="24" customHeight="true" spans="2:4">
      <c r="B22" s="8" t="s">
        <v>145</v>
      </c>
      <c r="C22" s="14">
        <v>165966</v>
      </c>
      <c r="D22" s="11">
        <v>1.8</v>
      </c>
    </row>
    <row r="23" ht="24" customHeight="true" spans="2:4">
      <c r="B23" s="8" t="s">
        <v>146</v>
      </c>
      <c r="C23" s="14">
        <v>143086</v>
      </c>
      <c r="D23" s="11">
        <v>-11.3</v>
      </c>
    </row>
    <row r="24" ht="24" customHeight="true" spans="2:4">
      <c r="B24" s="8" t="s">
        <v>154</v>
      </c>
      <c r="C24" s="14"/>
      <c r="D24" s="10"/>
    </row>
    <row r="25" ht="24" customHeight="true" spans="2:4">
      <c r="B25" s="8" t="s">
        <v>155</v>
      </c>
      <c r="C25" s="14">
        <v>905412</v>
      </c>
      <c r="D25" s="11">
        <v>7.4</v>
      </c>
    </row>
    <row r="26" ht="24" customHeight="true" spans="2:4">
      <c r="B26" s="8" t="s">
        <v>156</v>
      </c>
      <c r="C26" s="14">
        <v>115234</v>
      </c>
      <c r="D26" s="11">
        <v>-29.3</v>
      </c>
    </row>
    <row r="27" ht="24" customHeight="true" spans="2:4">
      <c r="B27" s="8" t="s">
        <v>157</v>
      </c>
      <c r="C27" s="14">
        <v>662516</v>
      </c>
      <c r="D27" s="11">
        <v>10</v>
      </c>
    </row>
    <row r="28" ht="24" customHeight="true" spans="2:4">
      <c r="B28" s="8" t="s">
        <v>158</v>
      </c>
      <c r="C28" s="14">
        <v>127662</v>
      </c>
      <c r="D28" s="11">
        <v>64.3</v>
      </c>
    </row>
    <row r="29" ht="24" customHeight="true" spans="2:4">
      <c r="B29" s="8" t="s">
        <v>159</v>
      </c>
      <c r="C29" s="14">
        <v>874541</v>
      </c>
      <c r="D29" s="11">
        <v>15.4</v>
      </c>
    </row>
    <row r="30" ht="24" customHeight="true" spans="2:4">
      <c r="B30" s="8" t="s">
        <v>156</v>
      </c>
      <c r="C30" s="14">
        <v>460442</v>
      </c>
      <c r="D30" s="11">
        <v>13.2</v>
      </c>
    </row>
    <row r="31" ht="24" customHeight="true" spans="2:4">
      <c r="B31" s="8" t="s">
        <v>157</v>
      </c>
      <c r="C31" s="14">
        <v>414099</v>
      </c>
      <c r="D31" s="11">
        <v>18</v>
      </c>
    </row>
  </sheetData>
  <mergeCells count="2">
    <mergeCell ref="B1:D1"/>
    <mergeCell ref="C2:D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3"/>
  <sheetViews>
    <sheetView tabSelected="1" workbookViewId="0">
      <selection activeCell="I5" sqref="I5"/>
    </sheetView>
  </sheetViews>
  <sheetFormatPr defaultColWidth="9" defaultRowHeight="13.5" outlineLevelCol="3"/>
  <cols>
    <col min="1" max="1" width="9" style="1"/>
    <col min="2" max="2" width="31.247619047619" style="1" customWidth="true"/>
    <col min="3" max="4" width="18.5047619047619" style="1" customWidth="true"/>
    <col min="5" max="16384" width="9" style="1"/>
  </cols>
  <sheetData>
    <row r="1" ht="54.75" customHeight="true" spans="2:4">
      <c r="B1" s="2" t="s">
        <v>160</v>
      </c>
      <c r="C1" s="2"/>
      <c r="D1" s="2"/>
    </row>
    <row r="2" ht="23.25" customHeight="true" spans="2:4">
      <c r="B2" s="3" t="s">
        <v>161</v>
      </c>
      <c r="C2" s="3"/>
      <c r="D2" s="3"/>
    </row>
    <row r="3" spans="3:4">
      <c r="C3" s="4"/>
      <c r="D3" s="4"/>
    </row>
    <row r="4" ht="48.75" customHeight="true" spans="2:4">
      <c r="B4" s="5" t="s">
        <v>2</v>
      </c>
      <c r="C4" s="6" t="s">
        <v>162</v>
      </c>
      <c r="D4" s="7" t="s">
        <v>163</v>
      </c>
    </row>
    <row r="5" ht="34.5" customHeight="true" spans="2:4">
      <c r="B5" s="8" t="s">
        <v>164</v>
      </c>
      <c r="C5" s="9">
        <v>100.3</v>
      </c>
      <c r="D5" s="10">
        <v>100.6</v>
      </c>
    </row>
    <row r="6" ht="34.5" customHeight="true" spans="2:4">
      <c r="B6" s="8" t="s">
        <v>165</v>
      </c>
      <c r="C6" s="9">
        <v>101.1</v>
      </c>
      <c r="D6" s="10">
        <v>101.5</v>
      </c>
    </row>
    <row r="7" ht="34.5" customHeight="true" spans="2:4">
      <c r="B7" s="8" t="s">
        <v>166</v>
      </c>
      <c r="C7" s="9">
        <v>98.2</v>
      </c>
      <c r="D7" s="10">
        <v>97.9</v>
      </c>
    </row>
    <row r="8" ht="34.5" customHeight="true" spans="2:4">
      <c r="B8" s="8" t="s">
        <v>167</v>
      </c>
      <c r="C8" s="9">
        <v>99.7</v>
      </c>
      <c r="D8" s="10">
        <v>99.7</v>
      </c>
    </row>
    <row r="9" ht="34.5" customHeight="true" spans="2:4">
      <c r="B9" s="8" t="s">
        <v>168</v>
      </c>
      <c r="C9" s="9">
        <v>101.3</v>
      </c>
      <c r="D9" s="10">
        <v>101.3</v>
      </c>
    </row>
    <row r="10" ht="34.5" customHeight="true" spans="2:4">
      <c r="B10" s="8" t="s">
        <v>169</v>
      </c>
      <c r="C10" s="9">
        <v>99.8</v>
      </c>
      <c r="D10" s="11">
        <v>100.7</v>
      </c>
    </row>
    <row r="11" ht="34.5" customHeight="true" spans="2:4">
      <c r="B11" s="8" t="s">
        <v>170</v>
      </c>
      <c r="C11" s="9">
        <v>100.6</v>
      </c>
      <c r="D11" s="10">
        <v>100.8</v>
      </c>
    </row>
    <row r="12" ht="34.5" customHeight="true" spans="2:4">
      <c r="B12" s="8" t="s">
        <v>171</v>
      </c>
      <c r="C12" s="9">
        <v>100</v>
      </c>
      <c r="D12" s="11">
        <v>100</v>
      </c>
    </row>
    <row r="13" ht="34.5" customHeight="true" spans="2:4">
      <c r="B13" s="8" t="s">
        <v>172</v>
      </c>
      <c r="C13" s="9">
        <v>102.5</v>
      </c>
      <c r="D13" s="10">
        <v>102.1</v>
      </c>
    </row>
  </sheetData>
  <mergeCells count="3">
    <mergeCell ref="B1:D1"/>
    <mergeCell ref="B2:D2"/>
    <mergeCell ref="C3:D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规模以上工业增加值</vt:lpstr>
      <vt:lpstr>规模以上工业总产值</vt:lpstr>
      <vt:lpstr>主要工业产品产量</vt:lpstr>
      <vt:lpstr>固定资产投资</vt:lpstr>
      <vt:lpstr>批零业</vt:lpstr>
      <vt:lpstr>住餐业</vt:lpstr>
      <vt:lpstr>财政</vt:lpstr>
      <vt:lpstr>金融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2006-09-17T00:00:00Z</dcterms:created>
  <dcterms:modified xsi:type="dcterms:W3CDTF">2023-03-22T10:27:54Z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